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616" firstSheet="8" activeTab="13"/>
  </bookViews>
  <sheets>
    <sheet name="Cover" sheetId="1" r:id="rId1"/>
    <sheet name="Index" sheetId="2" r:id="rId2"/>
    <sheet name="Introduction" sheetId="3" r:id="rId3"/>
    <sheet name="Workshop logistics" sheetId="4" r:id="rId4"/>
    <sheet name="Rating Factors" sheetId="5" r:id="rId5"/>
    <sheet name="Categories" sheetId="6" r:id="rId6"/>
    <sheet name="Inherent vs Residual graph" sheetId="7" r:id="rId7"/>
    <sheet name="How to use" sheetId="8" r:id="rId8"/>
    <sheet name="2021-22 Strategic Risk Reg" sheetId="9" r:id="rId9"/>
    <sheet name="MM" sheetId="10" r:id="rId10"/>
    <sheet name="Budget&amp;Treasury" sheetId="11" r:id="rId11"/>
    <sheet name="EESD" sheetId="12" r:id="rId12"/>
    <sheet name="ESD" sheetId="13" r:id="rId13"/>
    <sheet name="CORP SERV" sheetId="14" r:id="rId14"/>
    <sheet name="CSD" sheetId="15" r:id="rId15"/>
    <sheet name="PED" sheetId="16" r:id="rId16"/>
    <sheet name="IT" sheetId="17" r:id="rId17"/>
    <sheet name="COVID 19" sheetId="18" r:id="rId18"/>
    <sheet name="mSCOA" sheetId="19" r:id="rId19"/>
  </sheets>
  <externalReferences>
    <externalReference r:id="rId22"/>
    <externalReference r:id="rId23"/>
    <externalReference r:id="rId24"/>
    <externalReference r:id="rId25"/>
  </externalReferences>
  <definedNames>
    <definedName name="_xlnm.Print_Area" localSheetId="8">'2021-22 Strategic Risk Reg'!$A$5:$U$19</definedName>
    <definedName name="_xlnm.Print_Area" localSheetId="10">'Budget&amp;Treasury'!$A$5:$U$10</definedName>
    <definedName name="_xlnm.Print_Area" localSheetId="13">'CORP SERV'!$A$5:$U$9</definedName>
    <definedName name="_xlnm.Print_Area" localSheetId="0">'Cover'!$A$1:$I$20</definedName>
    <definedName name="_xlnm.Print_Area" localSheetId="17">'COVID 19'!$A$5:$T$9</definedName>
    <definedName name="_xlnm.Print_Area" localSheetId="14">'CSD'!$A$5:$U$9</definedName>
    <definedName name="_xlnm.Print_Area" localSheetId="11">'EESD'!$A$5:$U$9</definedName>
    <definedName name="_xlnm.Print_Area" localSheetId="12">'ESD'!$A$5:$U$9</definedName>
    <definedName name="_xlnm.Print_Area" localSheetId="1">'Index'!$A$1:$C$17</definedName>
    <definedName name="_xlnm.Print_Area" localSheetId="6">'Inherent vs Residual graph'!$A$1:$S$48</definedName>
    <definedName name="_xlnm.Print_Area" localSheetId="16">'IT'!$A$5:$U$9</definedName>
    <definedName name="_xlnm.Print_Area" localSheetId="9">'MM'!$A$5:$U$11</definedName>
    <definedName name="_xlnm.Print_Area" localSheetId="18">'mSCOA'!$A$5:$U$6</definedName>
    <definedName name="_xlnm.Print_Area" localSheetId="15">'PED'!$A$5:$U$9</definedName>
    <definedName name="_xlnm.Print_Area" localSheetId="4">'Rating Factors'!$A$1:$G$45</definedName>
    <definedName name="_xlnm.Print_Area" localSheetId="3">'Workshop logistics'!$A$1:$D$44</definedName>
    <definedName name="_xlnm.Print_Titles" localSheetId="8">'2021-22 Strategic Risk Reg'!$1:$5</definedName>
    <definedName name="_xlnm.Print_Titles" localSheetId="10">'Budget&amp;Treasury'!$1:$5</definedName>
    <definedName name="_xlnm.Print_Titles" localSheetId="13">'CORP SERV'!$1:$5</definedName>
    <definedName name="_xlnm.Print_Titles" localSheetId="17">'COVID 19'!$1:$5</definedName>
    <definedName name="_xlnm.Print_Titles" localSheetId="14">'CSD'!$1:$5</definedName>
    <definedName name="_xlnm.Print_Titles" localSheetId="11">'EESD'!$1:$5</definedName>
    <definedName name="_xlnm.Print_Titles" localSheetId="12">'ESD'!$1:$5</definedName>
    <definedName name="_xlnm.Print_Titles" localSheetId="16">'IT'!$1:$5</definedName>
    <definedName name="_xlnm.Print_Titles" localSheetId="9">'MM'!$1:$5</definedName>
    <definedName name="_xlnm.Print_Titles" localSheetId="18">'mSCOA'!$1:$5</definedName>
    <definedName name="_xlnm.Print_Titles" localSheetId="15">'PED'!$1:$5</definedName>
  </definedNames>
  <calcPr fullCalcOnLoad="1"/>
</workbook>
</file>

<file path=xl/sharedStrings.xml><?xml version="1.0" encoding="utf-8"?>
<sst xmlns="http://schemas.openxmlformats.org/spreadsheetml/2006/main" count="1764" uniqueCount="751">
  <si>
    <t>Impact</t>
  </si>
  <si>
    <t>Likelihood</t>
  </si>
  <si>
    <t>Workshop logistics</t>
  </si>
  <si>
    <t>Inherent versus residual risk graph</t>
  </si>
  <si>
    <t>Control Effectiveness</t>
  </si>
  <si>
    <t>Current controls</t>
  </si>
  <si>
    <t>Residual risk</t>
  </si>
  <si>
    <t>Actions to improve management of the risk</t>
  </si>
  <si>
    <t>Time scale</t>
  </si>
  <si>
    <t>Attendees:</t>
  </si>
  <si>
    <t>Venue:</t>
  </si>
  <si>
    <t>Minor</t>
  </si>
  <si>
    <t>Moderate</t>
  </si>
  <si>
    <t>Likely</t>
  </si>
  <si>
    <t>Unlikely</t>
  </si>
  <si>
    <t>Rare</t>
  </si>
  <si>
    <t>You type in the attendees / positions and venue</t>
  </si>
  <si>
    <t>Sort by the small column next to Inherent risk rating</t>
  </si>
  <si>
    <t>You sort by the small column next to Residual risk.</t>
  </si>
  <si>
    <t>How to use this worksheet</t>
  </si>
  <si>
    <t>1)</t>
  </si>
  <si>
    <t>2)</t>
  </si>
  <si>
    <t>3)</t>
  </si>
  <si>
    <t>4)</t>
  </si>
  <si>
    <t>5)</t>
  </si>
  <si>
    <t>6)</t>
  </si>
  <si>
    <t>7)</t>
  </si>
  <si>
    <t>8)</t>
  </si>
  <si>
    <t>11)</t>
  </si>
  <si>
    <t>Note: Risk numbers refer to risks on risk register</t>
  </si>
  <si>
    <t>Print all sheets except for the "How to use" to have a complete report of the workshop</t>
  </si>
  <si>
    <t>Heatmaps</t>
  </si>
  <si>
    <t>especially those with a low control effectiveness.</t>
  </si>
  <si>
    <t xml:space="preserve">the more effective the controls mitigating the risks are. Management should concentrate on controlling high inherent risks, </t>
  </si>
  <si>
    <t>Check bar graph</t>
  </si>
  <si>
    <t>NA</t>
  </si>
  <si>
    <t>You type in risk name, description and background</t>
  </si>
  <si>
    <t>Factors used in Strategic Risk Analysis</t>
  </si>
  <si>
    <t>Each risk is evaluated in terms of potential loss, likely hood of occurrence and the effectiveness of controls in place to manage the risks according to the criteria set out below</t>
  </si>
  <si>
    <t>Potential Loss / Impact</t>
  </si>
  <si>
    <t>Severity Ranking</t>
  </si>
  <si>
    <t>Critical</t>
  </si>
  <si>
    <t xml:space="preserve">Likelihood </t>
  </si>
  <si>
    <t xml:space="preserve">Risk exposure is effectively controlled and managed </t>
  </si>
  <si>
    <t>Good</t>
  </si>
  <si>
    <t>Majority of risk exposure is effectively controlled and managed</t>
  </si>
  <si>
    <t>Satisfactory</t>
  </si>
  <si>
    <t>There is room for some improvement</t>
  </si>
  <si>
    <t>Weak</t>
  </si>
  <si>
    <t>Some of the risk exposure appears to be controlled, but there are major deficiencies</t>
  </si>
  <si>
    <t>Unsatisfactory</t>
  </si>
  <si>
    <t>Control measures are ineffective</t>
  </si>
  <si>
    <t>High</t>
  </si>
  <si>
    <t>Low</t>
  </si>
  <si>
    <t>Insignificant</t>
  </si>
  <si>
    <t>Lists</t>
  </si>
  <si>
    <t>You select a Control effectiveness (L)</t>
  </si>
  <si>
    <t>Select the Impact (E), Likelihood (G) ratings</t>
  </si>
  <si>
    <t>You type in current controls, actions, owners, timelines</t>
  </si>
  <si>
    <t>Risk category</t>
  </si>
  <si>
    <t>Inherent risk exposure</t>
  </si>
  <si>
    <t>Residual risk exposure</t>
  </si>
  <si>
    <t>Major</t>
  </si>
  <si>
    <t>Common</t>
  </si>
  <si>
    <t>Maximum</t>
  </si>
  <si>
    <t>Medium</t>
  </si>
  <si>
    <t>Minimum</t>
  </si>
  <si>
    <t>Perceived control effectiveness</t>
  </si>
  <si>
    <t>Factor</t>
  </si>
  <si>
    <t xml:space="preserve">Inherent risk exposure </t>
  </si>
  <si>
    <t>The risk is already occurring, or is likely to occur more than once within the next 12 months</t>
  </si>
  <si>
    <t>The risk could easily occur, and is likely to occur at least once within the next 12 months</t>
  </si>
  <si>
    <t>There is an above average chance that the risk will occur at least once in the next three years</t>
  </si>
  <si>
    <t>The risk occurs infrequently and is unlikely to occur within the next three years</t>
  </si>
  <si>
    <t>The risk is conceivable but is only likely to occur in extreme circumstances</t>
  </si>
  <si>
    <t>Category definition</t>
  </si>
  <si>
    <t>Likelihood category</t>
  </si>
  <si>
    <t>Effectiveness category</t>
  </si>
  <si>
    <t>Explanation: Risks shown on the left hand side are higher inherent risks. The greater the gap between the inherent and residual risk</t>
  </si>
  <si>
    <t>Negative outcomes or missed opportunities that are of critical importance to the achievement of objectives</t>
  </si>
  <si>
    <t>Negative outcomes or missed opportunities that are likely to have a relatively substantial impact on the ability to meet objectives</t>
  </si>
  <si>
    <t>Negative outcomes or missed opportunities that are likely to have a relatively moderate impact on the ability to meet objectives</t>
  </si>
  <si>
    <t>Negative outcomes or missed opportunities that are likely to have a relatively low impact on the ability to meet objectives</t>
  </si>
  <si>
    <t>Negative outcomes or missed opportunities that are likely to have a relatively negligible impact on the ability to meet objectives</t>
  </si>
  <si>
    <t>This column should be utilised to capture any additional information needed to contextualise the identified risk</t>
  </si>
  <si>
    <t>This column is the risk number</t>
  </si>
  <si>
    <t>This column records the numeric value of the impact and is automatic</t>
  </si>
  <si>
    <t>This column records the numeric value of the likelihood and is automatic</t>
  </si>
  <si>
    <t>This is the inherent risk category of each identified risk and is automatically calculated</t>
  </si>
  <si>
    <t>Note: The information recorded in the blue lettering above will automatically be recorded on each page of the risk register</t>
  </si>
  <si>
    <t>In addition the name of the file and the date will also be recorded on each page</t>
  </si>
  <si>
    <t>To be able to print the entire risk register the sheets need to be grouped together</t>
  </si>
  <si>
    <t>This is done by clicking on the cover sheet and holding in the shift button and clicking on the How to use sheet simultaneously</t>
  </si>
  <si>
    <t>The workbook will now reflect that it has been grouped. You can then print in the risk register</t>
  </si>
  <si>
    <t>It is however important to note that no value should be entered when in the grouped status. On completion of the printing ungroup the sheets and then close the risk register</t>
  </si>
  <si>
    <t>The drop down menu should be utilised to record the perceived control effectiveness of each identified risk as ranked by the workshop participants</t>
  </si>
  <si>
    <t>This column records the numeric value of the perceived control effectiveness</t>
  </si>
  <si>
    <t>This column is the inherent risk value of each identified risk and is automatically calculated</t>
  </si>
  <si>
    <t>This is the residual risk category of each identified risk and is automatically calculated</t>
  </si>
  <si>
    <t>This column is the residual risk value of each identified risk and is automatically calculated</t>
  </si>
  <si>
    <t>Note</t>
  </si>
  <si>
    <t xml:space="preserve">The risk graph is automatically generated. Care should however be taken to ensure that the information recorded in the risk register has </t>
  </si>
  <si>
    <t xml:space="preserve">been reflected in the risk graph. Should any additional rows be inserted or deleted care should be taken to ensure that the source data of the </t>
  </si>
  <si>
    <t>graph reflects the actual rows needed to generate the graph. This is done by right clicking on the graph and selecting source data.</t>
  </si>
  <si>
    <t>Once the source data screen comes up select series. You need to ensure that the values and category (X) axis labels reflects the correct rows</t>
  </si>
  <si>
    <t>Risk description</t>
  </si>
  <si>
    <t>Action owner</t>
  </si>
  <si>
    <t>Risk owner</t>
  </si>
  <si>
    <t>Inherent risk</t>
  </si>
  <si>
    <t>The drop down menu should be utilised to record the likelihood of the risk occurring within a given timeframe in the absence of controls</t>
  </si>
  <si>
    <t xml:space="preserve">for both inherent and residual risk. To change from inherent risk to residual risk click on residual risk and the residual risk information will be reflected </t>
  </si>
  <si>
    <t>This column should be completed to ensure that the identified risk is linked to the approved strategic plan of the institution</t>
  </si>
  <si>
    <t>This column should be referenced to the approved risk categories utilised by the institution</t>
  </si>
  <si>
    <t>This column is to record the identified risk threatening the achievement of the institution's strategic plan</t>
  </si>
  <si>
    <t>The drop down menu should be utilised to record the impact the risk would have on the achievement of the institution's strategic objectives</t>
  </si>
  <si>
    <t>This column should be utilised to capture all high level controls implemented by the institution to mitigate the identified risk
It should reflect actual controls in place at a given date</t>
  </si>
  <si>
    <t>Very good</t>
  </si>
  <si>
    <t>³ 15 &lt; 20</t>
  </si>
  <si>
    <t>³ 10 &lt; 15</t>
  </si>
  <si>
    <t>³ 5 &lt; 10</t>
  </si>
  <si>
    <t>&lt; 5</t>
  </si>
  <si>
    <t>Assessment</t>
  </si>
  <si>
    <t>Social environment</t>
  </si>
  <si>
    <t>Financial</t>
  </si>
  <si>
    <t>Risk categories</t>
  </si>
  <si>
    <r>
      <t xml:space="preserve">As the risk environment is so varied and complex it is useful to group potential events into risk categories.  By aggregating events horizontally across an institution and vertically within operational units, allows the development of an understanding of the interrelationship between events to gain enhanced information as a basis for risk assessment.
The main categories to group individual risk exposures are provided below. </t>
    </r>
    <r>
      <rPr>
        <b/>
        <sz val="10"/>
        <color indexed="61"/>
        <rFont val="Arial"/>
        <family val="2"/>
      </rPr>
      <t>When using this template the institution should replace the Risk categories in this worksheet with the Risk categories approved by the institution:</t>
    </r>
  </si>
  <si>
    <t>Risk type</t>
  </si>
  <si>
    <t>Description</t>
  </si>
  <si>
    <t>Internal</t>
  </si>
  <si>
    <t>Human Resources</t>
  </si>
  <si>
    <t xml:space="preserve">Risks that relate to human resources of an institution. These risks can have an effect on an institution's human capital with regard to:
• Integrity and honesty;
• Recruitment;
• Skills and competence;
• Employee wellness;
• Employee relations;
• Retention; and
• Occupational health and safety.
</t>
  </si>
  <si>
    <t>Knowledge and information management</t>
  </si>
  <si>
    <t xml:space="preserve">Risks relating to an institution's management of knowledge and information.  In identifying the risks consider the following aspects related to knowledge management:
• Availability of information;
• Stability of the information;
• Integrity of information data;
• Relevance of the information;
• Retention; and
• Safeguarding.
</t>
  </si>
  <si>
    <t>Litigation</t>
  </si>
  <si>
    <t xml:space="preserve">Risks that the institution might suffer losses due to litigation and lawsuits against it.  Losses from litigation can possibly emanate from:
• Claims by employees, the public, service providers and other third party
• Failure by an institution to exercise certain rights that are to its advantage
</t>
  </si>
  <si>
    <t>Loss \ theft of assets</t>
  </si>
  <si>
    <t>Risks that an institution might suffer losses due to either theft or loss of an asset of the institution.</t>
  </si>
  <si>
    <t xml:space="preserve">Material resources 
(procurement risk)
</t>
  </si>
  <si>
    <t xml:space="preserve">Risks relating to an institution's material resources.  Possible aspects to consider include:
• Availability of material;
• Costs and means of acquiring \ procuring resources; and
• The wastage of material resources
</t>
  </si>
  <si>
    <t>Service delivery</t>
  </si>
  <si>
    <t>Every institution exists to provide value for its stakeholders.  The risk will arise if the appropriate quality of service is not delivered to the citizens.</t>
  </si>
  <si>
    <t>Information Technology</t>
  </si>
  <si>
    <t xml:space="preserve">The risks relating specifically to the institution's IT objectives, infrastructure requirement, etc.  Possible considerations could include the following when identifying applicable risks:
• Security concerns;
• Technology availability (uptime);
• Applicability of IT infrastructure;
• Integration / interface of the systems;
• Effectiveness of technology; and
• Obsolescence of technology.
</t>
  </si>
  <si>
    <t>Third party performance</t>
  </si>
  <si>
    <t xml:space="preserve">Risks related to an institution's dependence on the performance of a third party.  Risk in this regard could be that there is the likelihood that a service provider might not perform according to the service level agreement entered into with an institution.  Non performance could include:
• Outright failure to perform;
• Not rendering the required service in time;
• Not rendering the correct service; and
• Inadequate / poor quality of performance.
</t>
  </si>
  <si>
    <t>Health &amp; Safety</t>
  </si>
  <si>
    <t>Risks from occupational health and safety issues e.g. injury on duty; outbreak of disease within the institution.</t>
  </si>
  <si>
    <t>Disaster recovery / business continuity</t>
  </si>
  <si>
    <t xml:space="preserve">Risks related to an institution's preparedness or absence thereto to disasters that could impact the normal functioning of the institution e.g. natural disasters, act of terrorism etc.  This would lead to the disruption of processes and service delivery and could include the possible disruption of operations at the onset of a crisis to the resumption of critical activities.  Factors to consider include:
• Disaster management procedures; and
• Contingency planning.
</t>
  </si>
  <si>
    <t>Compliance \ Regulatory</t>
  </si>
  <si>
    <t xml:space="preserve">Risks related to the compliance requirements that an institution has to meet.  Aspects to consider in this regard are:
• Failure to monitor or enforce compliance
• Monitoring and enforcement mechanisms; 
• Consequences of non compliance; and
• Fines and penalties paid.
</t>
  </si>
  <si>
    <t>Fraud and corruption</t>
  </si>
  <si>
    <t>These risks relate to illegal or improper acts by employees resulting in a loss of the institution's assets or resources.</t>
  </si>
  <si>
    <t xml:space="preserve">Risks encompassing the entire scope of general financial management.  Potential factors to consider include:
• Cash flow adequacy and management thereof;
• Financial losses;
• Wasteful expenditure;
• Budget allocations;
• Financial statement integrity;
• Revenue collection; and
• Increasing operational expenditure.
</t>
  </si>
  <si>
    <t>Cultural</t>
  </si>
  <si>
    <t xml:space="preserve">Risks relating to an institution's overall culture and control environment.  The various factors related to organisational culture include:
• Communication channels and the effectiveness; 
• Cultural integration;
• Entrenchment of ethics and values;
• Goal alignment; and
• Management style.
</t>
  </si>
  <si>
    <t>Reputation</t>
  </si>
  <si>
    <t>Factors that could result in the tarnishing of an institution's reputation, public perception and image.</t>
  </si>
  <si>
    <t>External</t>
  </si>
  <si>
    <t>Economic Environment</t>
  </si>
  <si>
    <t xml:space="preserve">Risks related to the institution's economic environment.  Factors to consider include:
• Inflation;
• Foreign exchange fluctuations; and
• Interest rates.
</t>
  </si>
  <si>
    <t>Political environment</t>
  </si>
  <si>
    <t xml:space="preserve">Risks emanating from political factors and decisions that have an impact on the institution's mandate and operations.  Possible factors to consider include:
• Political unrest;
• Political interference;
• Local, Provincial and National elections; and
• Changes in office bearers.
</t>
  </si>
  <si>
    <t xml:space="preserve">Risks related to the institution's social environment.  Possible factors to consider include:
• Unemployment; and
• Migration of workers.
</t>
  </si>
  <si>
    <t>Natural environment</t>
  </si>
  <si>
    <t xml:space="preserve">Risks relating to the institution's natural environment and its impact on normal operations.  Consider factors such as:
• Depletion of natural resources;
• Environmental degradation;
• Spillage; and
• Pollution.
</t>
  </si>
  <si>
    <t>Technological environment</t>
  </si>
  <si>
    <t>Risks emanating from the effects of advancements and changes in technology.</t>
  </si>
  <si>
    <t>Legislative environment</t>
  </si>
  <si>
    <t>Risks related to the institution's legislative environment e.g. changes in legislation, conflicting legislation.</t>
  </si>
  <si>
    <t>No</t>
  </si>
  <si>
    <t>Surname and Initials</t>
  </si>
  <si>
    <t>Email</t>
  </si>
  <si>
    <t>Link to objective/goal</t>
  </si>
  <si>
    <t>AO/SM</t>
  </si>
  <si>
    <t xml:space="preserve">Section 57 manager responsible for the funciton </t>
  </si>
  <si>
    <t>Risk Consequence</t>
  </si>
  <si>
    <t>This column should be utilised to capture the possible/actual effect/consequence of the identified risk</t>
  </si>
  <si>
    <t>Background to the risk/Risk Root Cause</t>
  </si>
  <si>
    <t>Position</t>
  </si>
  <si>
    <t>Optimize and sustain infrastructure investment and services</t>
  </si>
  <si>
    <t xml:space="preserve">Ageing infrastructure
(Electrical, Roads, Buildings,)
</t>
  </si>
  <si>
    <t xml:space="preserve">Inadequate 
Provision of basic services 
</t>
  </si>
  <si>
    <t xml:space="preserve">Infrastructure reached its lifespan;
Damaged infrastructure due to natural causes; 
Insufficient budget for replacement and renewal of infrastructure;
</t>
  </si>
  <si>
    <t xml:space="preserve">Community unrest; 
Claims/litigations; 
Accidents;
Fatalities 
Load shedding by ESKOM 
</t>
  </si>
  <si>
    <t>Accounting Officer.</t>
  </si>
  <si>
    <t xml:space="preserve">Approve and implement maintenance plan;
Renewal and continuous maintenance of existing infrastructure;
Develop investment plan informed by the master plan (EESD);
Approve maintenance policy (EESD);
Recapitalize electrical network;
</t>
  </si>
  <si>
    <t>Director (ESD and EESD)</t>
  </si>
  <si>
    <t xml:space="preserve">Increase investment in the GTM </t>
  </si>
  <si>
    <t>Unemployment</t>
  </si>
  <si>
    <t>High unemployment rate amongst young people (48%).</t>
  </si>
  <si>
    <t xml:space="preserve">Industries in Tzaneen domain not revitalized (If not revitalised it will catch fire and affect neighbouring farms)
Non-implementation of LED strategy.
Lack of proper reporting.
</t>
  </si>
  <si>
    <t xml:space="preserve">Increased unemployed communities;
Possible litigations and claims in case of damage to property. 
</t>
  </si>
  <si>
    <t xml:space="preserve">EPWP program
LED strategy
SDF
</t>
  </si>
  <si>
    <t xml:space="preserve">Revitalize by providing services to the industries within the municipality to create an environment for job opportunities for the communities, </t>
  </si>
  <si>
    <t>Director : PED</t>
  </si>
  <si>
    <t>Increase financial viability</t>
  </si>
  <si>
    <t>Maximise revenue collection</t>
  </si>
  <si>
    <t>Unstable municipal liquidity levels due to insufficient revenue generation;</t>
  </si>
  <si>
    <t xml:space="preserve">Insufficient cash flow due to high consumer debtor’s balances;
Incomplete billing for electricity and water.
Own funding not enough to cover other projects.
</t>
  </si>
  <si>
    <t>Inability to service Eskom debt and implementation of own revenue projects</t>
  </si>
  <si>
    <t xml:space="preserve">Monthly billing of identified properties; 
Implementation of debt collection and credit control policies;
Debt collectors
Municipal by-laws
MFMA,
</t>
  </si>
  <si>
    <t xml:space="preserve">Cleansing of revenue billing information;
Review tariff structure through cost of supply study;
Approve and implement revenue enhancement strategy;
</t>
  </si>
  <si>
    <t>CFO</t>
  </si>
  <si>
    <t>To promote corporate and sustainable basic services</t>
  </si>
  <si>
    <t>Community Protests/ unrest</t>
  </si>
  <si>
    <t>Damage to property during community protest in the municipality</t>
  </si>
  <si>
    <t xml:space="preserve">Poor communication with communities.
Inadequate maintenance of infrastructure (Roads and Electrical services)
Lack of coordination of issues raised by communities.
Limited powers and functions especially with water services (WSA matter)
</t>
  </si>
  <si>
    <t xml:space="preserve">Reputation of Council 
Damage to property
</t>
  </si>
  <si>
    <t xml:space="preserve">Ward committee’s community feedback meetings;
Information sharing during Public Participation; 
MOU with MDM on water issues;
Rapid response team;
Provision of water services through water tankers.
</t>
  </si>
  <si>
    <t xml:space="preserve">Communications division to coordination issues raised by communities during protests/unrest.  
Improved provisioning of maintenance of infrastructure and water services; 
Develop action plan on issues identified at ward levels;
</t>
  </si>
  <si>
    <t>Director: Corporate Services</t>
  </si>
  <si>
    <t>To promote corporate governance excellence</t>
  </si>
  <si>
    <t>Performance Reporting</t>
  </si>
  <si>
    <t xml:space="preserve">Inaccurate performance reporting </t>
  </si>
  <si>
    <t xml:space="preserve">PoE submitted not aligned with reported performance information.
</t>
  </si>
  <si>
    <t xml:space="preserve">Negative audit findings;
Council decisions based on inaccurate information
</t>
  </si>
  <si>
    <t xml:space="preserve">Quarterly auditing of information from PMS system and quality assurance by IA,
</t>
  </si>
  <si>
    <t xml:space="preserve">Implement recommendations of quality assurance reports from IA.
Adjustment of the SDBIP KPI’s during the Adjustment processes
</t>
  </si>
  <si>
    <t>Manager; Strategic Support</t>
  </si>
  <si>
    <t>Fraud and Corruption</t>
  </si>
  <si>
    <t xml:space="preserve">Vulnerability to fraud and corruption </t>
  </si>
  <si>
    <t xml:space="preserve">Weak systems of control, human factor, 
manipulation of internal controls,
unethical behaviour,
</t>
  </si>
  <si>
    <t xml:space="preserve">Financial loss, Reputational damage,
AG negative findings
</t>
  </si>
  <si>
    <t xml:space="preserve">Anti-corruption strategy,
Whistle Blowing and Fraud &amp; corruption Policies,
SCM policy &amp; regulations 
Anti-fraud and corruption hotline;
</t>
  </si>
  <si>
    <t xml:space="preserve">Develop fraud risk register;
Conduct awareness campaigns;
Investigate queries to be addressed as and when received from hotlines.
</t>
  </si>
  <si>
    <t>Manager: Risk and Compliance</t>
  </si>
  <si>
    <t>Increase financial Viability</t>
  </si>
  <si>
    <t>Theft of municipal assets</t>
  </si>
  <si>
    <t>Loss of municipal infrastructure (increasing theft of infrastructure)</t>
  </si>
  <si>
    <t xml:space="preserve">Inconsistent security checks,
non-adherence with asset management policy,
Poor monitoring of municipal asset
</t>
  </si>
  <si>
    <t xml:space="preserve">Financial loss,
Loss of critical information/data,
Negative audit findings,
</t>
  </si>
  <si>
    <t xml:space="preserve">Asset Management Policy,
Security policy;
Physical security guards;
CCTV cameras installed at the foyer and cashier’s office at the main building;
</t>
  </si>
  <si>
    <t xml:space="preserve">Investigations to be thoroughly conducted on reported cases of theft and report the matter to police.
Installation of CCTV cameras at the main building and other areas.
</t>
  </si>
  <si>
    <t>Director; CSD</t>
  </si>
  <si>
    <t>Improve access to affordable basic services</t>
  </si>
  <si>
    <t>Land availability agreements</t>
  </si>
  <si>
    <t>Poor Contract management in relation to land availability agreements</t>
  </si>
  <si>
    <t>Lack of integration within the municipal departments in the implementation of land availability (service department to work closely with each other);</t>
  </si>
  <si>
    <t xml:space="preserve">Slow development of land for investment (no services at the acquired land)
No revenue enhancement and collection
</t>
  </si>
  <si>
    <t xml:space="preserve">Land agreements,
Legal firm appointed to look at the agreements
Quarterly reports from developers
</t>
  </si>
  <si>
    <t xml:space="preserve">Monitor and implement the land availability contracts;
Establish a steering committee constituting of all department which will meet on monthly basis. 
</t>
  </si>
  <si>
    <t>Director: PED</t>
  </si>
  <si>
    <t>Contract management</t>
  </si>
  <si>
    <t>Inadequate contract management (process flow as a challenge).</t>
  </si>
  <si>
    <t xml:space="preserve">Contracts not adequately reviewed prior approval, 
No penalties for incompetent suppliers;
</t>
  </si>
  <si>
    <t xml:space="preserve">Irregular expenditure may be incurred due to non-compliance,
</t>
  </si>
  <si>
    <t xml:space="preserve">UIF register,
SCM Policy and Regulations,
Contract management registers,
</t>
  </si>
  <si>
    <t xml:space="preserve">Develop a system to coordinate the development of contracts and service level agreement.
Notify user department in writing prior to lapse of the contract.
Approval of all variation orders to be in line with MFMA circulars and other legislation. 
</t>
  </si>
  <si>
    <t>Unauthorised, irregular, fruitless and wasteful expenditure(UIFW)</t>
  </si>
  <si>
    <t>Existing UIFW</t>
  </si>
  <si>
    <t xml:space="preserve">Non-adherence to municipal Policies (SCM) and Regulations;
Insufficient cash flow to pay and address ESKOM debt;
</t>
  </si>
  <si>
    <t>Non-adherence to legislation which lead to negative audit findings;</t>
  </si>
  <si>
    <t xml:space="preserve">Awareness of municipal policies (SCM policy;
Monitoring of expenditures against available revenue; Monthly reporting to Council,
</t>
  </si>
  <si>
    <t xml:space="preserve">Adherence to municipal policies (SCM policy and regulation);
Implement consequence management processes;
</t>
  </si>
  <si>
    <t>All Directors</t>
  </si>
  <si>
    <t>Mr. BM Mathebula</t>
  </si>
  <si>
    <t>Mr. BS Matlala</t>
  </si>
  <si>
    <t>Mr. CW Molokomme</t>
  </si>
  <si>
    <t>Director: Engineering Services</t>
  </si>
  <si>
    <t>Mr. MS Lelope</t>
  </si>
  <si>
    <t>Director: Electrical Services</t>
  </si>
  <si>
    <t>Ms. H Manyike</t>
  </si>
  <si>
    <t>Manager: Internal Auditor</t>
  </si>
  <si>
    <t>Ms. NR Baloyi</t>
  </si>
  <si>
    <t>Performance Mangement Officer</t>
  </si>
  <si>
    <t>Ms. A Mailula</t>
  </si>
  <si>
    <t>Manager: IT</t>
  </si>
  <si>
    <t>Ms. M Machumele</t>
  </si>
  <si>
    <t>Manager: Environmental Management and Facility Cleaning/ Chairperson of COVID-19 Task Team</t>
  </si>
  <si>
    <t>Ms. XP Sibisi</t>
  </si>
  <si>
    <t>Acting Risk Manager/ Compliance Officer (Secretariat)</t>
  </si>
  <si>
    <t xml:space="preserve">Mr. K Makhubele </t>
  </si>
  <si>
    <t>Acting Safety and Security Manager</t>
  </si>
  <si>
    <t>Ms. MM Mpyana</t>
  </si>
  <si>
    <t>Acting Manager: SCM</t>
  </si>
  <si>
    <t>Intern: Risk and compliance unit</t>
  </si>
  <si>
    <t>Virtual</t>
  </si>
  <si>
    <t>Mr. MP Mampane</t>
  </si>
  <si>
    <t>Manager: Legal</t>
  </si>
  <si>
    <t>Ms. MP Makhubela</t>
  </si>
  <si>
    <t>Mr. HA Nkuna</t>
  </si>
  <si>
    <t>Mr. WS Shibamba</t>
  </si>
  <si>
    <t>Director: Community Services</t>
  </si>
  <si>
    <t>Rating Factors</t>
  </si>
  <si>
    <t>Good governance</t>
  </si>
  <si>
    <t>Ineffective implementation of performance management system</t>
  </si>
  <si>
    <t xml:space="preserve">Delays in reporting and submission of PoE on the performance system,
</t>
  </si>
  <si>
    <t xml:space="preserve">Negative audit findings,
Insufficient time for quality assurance by IA.
</t>
  </si>
  <si>
    <t xml:space="preserve">Performance Management System software; 
Approved performance management policy;
Regular review by Directors,
Review assurance by Internal audit 
</t>
  </si>
  <si>
    <t xml:space="preserve">Implement the approved performance management policy.
Adherence to the system time frames.
</t>
  </si>
  <si>
    <t>Performance Management Officer</t>
  </si>
  <si>
    <t>Good Governance</t>
  </si>
  <si>
    <t>Non-adherence to the IDP, Budget &amp; SDBIP process plan</t>
  </si>
  <si>
    <t xml:space="preserve">Non-availability of key stakeholders on the approved dates of the process plan. </t>
  </si>
  <si>
    <t xml:space="preserve">Poor quality planning,
Non-compliance to legislated deadlines, 
</t>
  </si>
  <si>
    <t xml:space="preserve">Approved IDP/Budget/SDBIP process plan,
Constant engagement with key stakeholders
</t>
  </si>
  <si>
    <t xml:space="preserve">IDP, Budget and SDBIP Process plan be a standing item of management meetings. </t>
  </si>
  <si>
    <t xml:space="preserve">All Directors </t>
  </si>
  <si>
    <t xml:space="preserve">Non-alignment of IDP, Budget &amp; SDBIP </t>
  </si>
  <si>
    <t xml:space="preserve">Poor integration of programs,
No synergy between Budget and IDP steering committees  
</t>
  </si>
  <si>
    <t xml:space="preserve">Audit queries, 
Negative findings by CoGHSTA during annual assessments, 
</t>
  </si>
  <si>
    <t xml:space="preserve">Engage department’s prior IDP phases (integration of programs).
IDP must inform budget processes,
Further alignment to be done during adjustment budget,
</t>
  </si>
  <si>
    <t>Accounting Officer/ All Directors</t>
  </si>
  <si>
    <t xml:space="preserve">IDP, 
Budget &amp; steering committee,
IDP rep forum
</t>
  </si>
  <si>
    <t xml:space="preserve">Non-alignment of disaster management with the district,
people lives are in jeopardy
</t>
  </si>
  <si>
    <t>Disaster Management Officer</t>
  </si>
  <si>
    <t>30/09/2021</t>
  </si>
  <si>
    <t>Inadequate contractual dispute administration</t>
  </si>
  <si>
    <t xml:space="preserve">Poor management of contracts by end user department;
Negligence by end users.
</t>
  </si>
  <si>
    <t xml:space="preserve">Litigations against the municipality;
High legal fees and cost
</t>
  </si>
  <si>
    <t xml:space="preserve">SCM policy and regulations;
General conditions of Contracts;
National treasury circular
Service level agreement between the municipality and the contractors;
</t>
  </si>
  <si>
    <t>Manager: Legal Services</t>
  </si>
  <si>
    <t>Improve access to affordable and sustainable basic services</t>
  </si>
  <si>
    <t>Non-alignment of plans/activities between GTM and GTEDA</t>
  </si>
  <si>
    <t>Non-compliance to legislative prescripts and SLA</t>
  </si>
  <si>
    <t>GTEDA implementing projects outside GTM plans,</t>
  </si>
  <si>
    <t xml:space="preserve">Approved SLA between GTM and GTEDA;
Quarterly board meetings,
</t>
  </si>
  <si>
    <t>Implementation and monitoring of the approved SLA between GTM and GTEDA</t>
  </si>
  <si>
    <t>CEO: GTEDA</t>
  </si>
  <si>
    <t>Overtime Management</t>
  </si>
  <si>
    <t>Abuse of overtime/Excessive  overtime worked</t>
  </si>
  <si>
    <t xml:space="preserve">Non Compliance with basic conditions of employment Act,
Lack of consequence management,
Poor management control 
</t>
  </si>
  <si>
    <t xml:space="preserve">Financial loss;
Negative audit finding;
Depleting resources scheduled for service delivery;
</t>
  </si>
  <si>
    <t xml:space="preserve">Approved overtime policy;
Pre-approval of working overtime by management and supervisors;
</t>
  </si>
  <si>
    <t xml:space="preserve">Review and implement the approved overtime policy, 
Adherence to National Treasury threshold on overtime,
Strengthen internal controls,
Implement cost containment measure from National Treasury.
</t>
  </si>
  <si>
    <t>Health and safety</t>
  </si>
  <si>
    <t>Employee exposure to COVID-19 infections/ Inability to prevent employees and GTM customers from Covid-19 infections</t>
  </si>
  <si>
    <t>Environment that is of such a nature where transmission of COVID-19 is inherently prevalent e.g. sharing of offices, open plan office spaces and etc. Employees not adhering to the regulations.</t>
  </si>
  <si>
    <t xml:space="preserve">Increase in number of COVID-19 infections;
Death/loss of life
</t>
  </si>
  <si>
    <t xml:space="preserve">Posters promoting the precautions on how to help stop the spread of the virus have been displayed. 
Frequently cleaning and disinfection of touched surfaces.                           
Placing of hand sanitisers at all entry points and strategic places.                 
Recording and screening of all people who enter the GTM premises.                                  
Temperature checks.               Social distancing to be encouraged at all times
</t>
  </si>
  <si>
    <t>Non-adherence to demand management plan;</t>
  </si>
  <si>
    <t xml:space="preserve">Delays in formulation of management to respond to the request;
Failure to adhere to time frames as stipulated in the plan.
</t>
  </si>
  <si>
    <t xml:space="preserve">Roll overs,
Loss of 
Equitable shares,
</t>
  </si>
  <si>
    <t xml:space="preserve">Demand management plan which stipulated time frames,
3rd party approvals,
</t>
  </si>
  <si>
    <t xml:space="preserve">User departments to adhere to the plan and to time frames;
</t>
  </si>
  <si>
    <t>Manager: SCM</t>
  </si>
  <si>
    <t>Increase Financial Viability</t>
  </si>
  <si>
    <t>Expenditure Management</t>
  </si>
  <si>
    <t>Non-compliance with Section 65: (Payments not made within 30 days)</t>
  </si>
  <si>
    <t xml:space="preserve">Delays in receipts of invoices from end user departments.
Cash flow constraints, 
</t>
  </si>
  <si>
    <t xml:space="preserve">Financial loss-penalties and interest levied for late payments resulting in fruitless and wasteful expenditure </t>
  </si>
  <si>
    <t xml:space="preserve">Date stamp,
Invoice tracking register. 
</t>
  </si>
  <si>
    <t xml:space="preserve">Invoices to be paid within 30 days, 
Collection of revenue to be enhanced by implementing credit control policy;
</t>
  </si>
  <si>
    <t>Manager:Expenditure</t>
  </si>
  <si>
    <t>Undetected illegal connection (Water and electricity)</t>
  </si>
  <si>
    <t>Revenue collection</t>
  </si>
  <si>
    <t>Customers are avoiding payments of services to the municipality,</t>
  </si>
  <si>
    <t xml:space="preserve">Cash flow challenges; </t>
  </si>
  <si>
    <t xml:space="preserve">Illegal connection inspections (ICI)
Credit control policy;
</t>
  </si>
  <si>
    <t xml:space="preserve">Implement credit control policy,
Engage electrical &amp; civil departments whenever meters are not operating.
</t>
  </si>
  <si>
    <t>Manager Revenue/ Water Services/ Operations and Maintenance</t>
  </si>
  <si>
    <t>Non-compliance with SCM policy and regulations</t>
  </si>
  <si>
    <t>Irregular expenditures</t>
  </si>
  <si>
    <t>Non-adherence to legislation which might lead to irregular expenditure</t>
  </si>
  <si>
    <t xml:space="preserve">SCM policy and regulations,
Monthly reporting to Council
</t>
  </si>
  <si>
    <t>Implement SCM policy and regulations</t>
  </si>
  <si>
    <t>Optimise and sustain infrastructure investment and services</t>
  </si>
  <si>
    <t>Basic Service Delivery</t>
  </si>
  <si>
    <t xml:space="preserve">Failure to keep up with technology advances 
</t>
  </si>
  <si>
    <t xml:space="preserve">Outdated and dangerous electrical equipment’s;
Insufficient recapitalization of electrical network;
Failure to recapitalize over an extended period. 
</t>
  </si>
  <si>
    <t>Safety hazard, Loss of lives damage and loss of equipment’s power interruptions</t>
  </si>
  <si>
    <t>Resolution Council about the network status</t>
  </si>
  <si>
    <t>Director: EESD</t>
  </si>
  <si>
    <t xml:space="preserve">Procurement of new equipment for existing dilapidated network;
Replace network equipment;
Installation of 33 &amp; 11kV Auto Reclosers;
Installation of Voltage Regulator;
Installation of Quality Supply recorders;
Commissioning of 2x 20MVA Protection scheme Tzaneen Main;
Rebuilding of overhead lines and related equipment;
Replacement of substation Tripping batteries
</t>
  </si>
  <si>
    <t>Infrastructure theft: Theft of electricity equipment’s</t>
  </si>
  <si>
    <t xml:space="preserve">Criminal elements,
Inadequate physical security,
</t>
  </si>
  <si>
    <t xml:space="preserve">Poor service delivery,
Financial loss,
</t>
  </si>
  <si>
    <t xml:space="preserve">Asset register,
Monthly &amp; Quarterly reports on assets
</t>
  </si>
  <si>
    <t>Director Electrical Engineering/CFO [Asset Management</t>
  </si>
  <si>
    <t xml:space="preserve">Regular monitoring and reporting of municipal infrastructure. 
To appoint a service provider to install alarm system and electrical fencing around transformers
</t>
  </si>
  <si>
    <t>Non-compliance with NERSA requirements</t>
  </si>
  <si>
    <t xml:space="preserve">Non-implementation of legislative prescripts and processes,
Insufficient funding for electrical network
</t>
  </si>
  <si>
    <t xml:space="preserve">Electrical losses (technical and non-technical [non-metering, electrical theft, inaccurate billing system, unaccounted meters],
Financial loss,
Negative audit findings,
</t>
  </si>
  <si>
    <t xml:space="preserve">HAMSA report,
Electrical master plan,
</t>
  </si>
  <si>
    <t xml:space="preserve">Review the billing system,
Implement NERSA requirements;
Install &amp; commissioning Metering units (Politsi, Laborie, LaCotte, Haenerstburg and New Orlens)
Replacement of 85 LPU meters;
Connect 188 meters into an AMR system;
Rolling out Pre-Paid metering/ Install data concentrators (Haenerstburg, Letsitele Town and Gravelotte);
Perform an overall network load flow study for the purpose of determining power factor correction methodology.
</t>
  </si>
  <si>
    <t>Improve access to sustainable and affordable services</t>
  </si>
  <si>
    <t>Basic service delivery</t>
  </si>
  <si>
    <t>Inadequate repairs and maintenance of infrastructure</t>
  </si>
  <si>
    <t xml:space="preserve">Insufficient resources (machinery, budget &amp; staff),
</t>
  </si>
  <si>
    <t xml:space="preserve">Community unrest,
litigations,
accidents and claims.
Further dilapidation of infrastructure.
</t>
  </si>
  <si>
    <t xml:space="preserve">Road master plan,
Maintenance plan
Pool of contractors
</t>
  </si>
  <si>
    <t>Director: ESD</t>
  </si>
  <si>
    <t xml:space="preserve">Implementation of roads and maintenance plan
Procurement of more resources
Prioritization of refurbishment projects.
</t>
  </si>
  <si>
    <t xml:space="preserve">Managers: Roads, Building &amp; Maintenance, </t>
  </si>
  <si>
    <t xml:space="preserve">Water treatment and waste-water treatment works not upgraded to accommodate the demand within Greater Tzaneen Municipal areas </t>
  </si>
  <si>
    <t xml:space="preserve">The municipality is not the WSA to perform the function,
The WSA not prioritizing the upgrading of bulk infrastructure.
</t>
  </si>
  <si>
    <t xml:space="preserve">Community protest,
Image of Council tarnished. 
</t>
  </si>
  <si>
    <t xml:space="preserve">MDM is the current WSA,
WSA/WSP SLA reviewed 
</t>
  </si>
  <si>
    <t xml:space="preserve">The relevant authority being MDM to take the responsibility
Implement the WSA/WSP and SLA
</t>
  </si>
  <si>
    <t>Technical and non-technical water losses.</t>
  </si>
  <si>
    <t xml:space="preserve">Inadequate leak detectors and ageing infrastructure,
</t>
  </si>
  <si>
    <t xml:space="preserve">Wastage of water
Water shortage
</t>
  </si>
  <si>
    <t xml:space="preserve">Metered water plants and reservoir
</t>
  </si>
  <si>
    <t xml:space="preserve">Metering of reservoirs 
Meter audit and alternatively do Cost of Supply Study
</t>
  </si>
  <si>
    <t>Inadequate monitoring of fleet</t>
  </si>
  <si>
    <t xml:space="preserve">Lack of mechanical workshop management system,
Accidents not followed up.
</t>
  </si>
  <si>
    <t>Delayed turnaround time.</t>
  </si>
  <si>
    <t xml:space="preserve">Manual monthly reporting,
Accident and incident committee 
Fleet control sheets/forms
</t>
  </si>
  <si>
    <t>Manager Fleet Management</t>
  </si>
  <si>
    <t xml:space="preserve">Establishment of Fleet Management and Control Unit
</t>
  </si>
  <si>
    <t>Develop and build a skilled and knowledgeable workforce.</t>
  </si>
  <si>
    <t xml:space="preserve">Good governance
</t>
  </si>
  <si>
    <t xml:space="preserve">Non-compliance with SDA (1% personnel budget for skills development)
[Partial implementation of Skill Development Act]
</t>
  </si>
  <si>
    <t xml:space="preserve">Inadequate financial resources,
(unaffordability)
</t>
  </si>
  <si>
    <t xml:space="preserve">Workforce not trained,
Reduce productivity,
Poor service delivery,
Low staff morale (employee not motivated)
</t>
  </si>
  <si>
    <t>Training Plan</t>
  </si>
  <si>
    <t xml:space="preserve">Municipality to allocate budget as require by SDA (1% of personnel budget)
Plan to achieve 1% contribution in phases (escalation of an increment towards 5 yr. period)
</t>
  </si>
  <si>
    <t>AO/CFO</t>
  </si>
  <si>
    <t>Non-adherence to turn around time of recruitment processes</t>
  </si>
  <si>
    <t xml:space="preserve">inadequate cash flow,
Advertised positions not filled within 3 months as required by the existing policy,
Policy not reviewed
</t>
  </si>
  <si>
    <t xml:space="preserve">Fruitless and wasteful expenditure due to re-advertising, 
negative audit findings, 
Tarnishing the image of Council.
</t>
  </si>
  <si>
    <t xml:space="preserve">Personnel provisioning policy, 
</t>
  </si>
  <si>
    <t xml:space="preserve">Develop a process plan for the recruitment process.
Adherence to personnel provisioning policy and recruitment process plan.
</t>
  </si>
  <si>
    <t>Manager: HR</t>
  </si>
  <si>
    <t xml:space="preserve">Good governance
</t>
  </si>
  <si>
    <t>Non-compliance with the Employment Equity Act (EEA)</t>
  </si>
  <si>
    <t xml:space="preserve">Employment equity barriers and affirmative action measures not properly addressed
Insufficient funds allocated to employment equity matters, 
</t>
  </si>
  <si>
    <t xml:space="preserve">Penalties for non-
compliance,
potential litigations [claim]; 
</t>
  </si>
  <si>
    <t xml:space="preserve">Employment Equity plan and Act,
Employment Equity forum
</t>
  </si>
  <si>
    <t xml:space="preserve">Implement employment equity forum resolutions.
Adherence to the EE Plan and the Act. Provision of adequate resources to address EE matters.
</t>
  </si>
  <si>
    <t>As and when posts are advertised</t>
  </si>
  <si>
    <t>Quarterly</t>
  </si>
  <si>
    <t>Attract &amp; retain best human capital to become employer of choice</t>
  </si>
  <si>
    <t xml:space="preserve">Non-compliance with OHS legislation and Framework </t>
  </si>
  <si>
    <t xml:space="preserve">Non-adherence to procedures and processes,
non-implementation of inspection findings
</t>
  </si>
  <si>
    <t xml:space="preserve">Injuries,
Penalties for non-compliance by Departments
of Labour during annual assessment,   
Financial loss,
Litigations
</t>
  </si>
  <si>
    <t xml:space="preserve">OHS Policy, 
OHS committees 
Standard Operating Procedure in various municipal departments. 
</t>
  </si>
  <si>
    <t xml:space="preserve">Priorities financial resources for OHS
Resuscitate the OHS committee (Section 19 of the Act),
Conduct OHS risk assessment (qualitative and quantitative)
A KPI be developed for all directors for OHS matters.
</t>
  </si>
  <si>
    <t xml:space="preserve">Non-compliance with MSA (individual performance management not cascaded to all officials)
</t>
  </si>
  <si>
    <t xml:space="preserve">Lack of implementation </t>
  </si>
  <si>
    <t xml:space="preserve">Negative audit findings,
Poor performance management
</t>
  </si>
  <si>
    <t xml:space="preserve">Performance Management policy 
</t>
  </si>
  <si>
    <t>To improve professionalism of Council and its administration</t>
  </si>
  <si>
    <t>Lack of adherence to record management policy and practices</t>
  </si>
  <si>
    <t xml:space="preserve">Lack of compliance to the records management systems,
Continuous change of systems (by incoming leadership)
</t>
  </si>
  <si>
    <t xml:space="preserve">Conduct awareness workshops and induction to staff,
Regular office visit, by records and admin division, to all officials.
</t>
  </si>
  <si>
    <t>Manager Admin &amp; Records</t>
  </si>
  <si>
    <t xml:space="preserve">Fire detectors to be installed and activated at all libraries;
Engagement with Disaster Management office in case of a disaster,
</t>
  </si>
  <si>
    <t>Possible fire at municipal properties including satalites and libraries</t>
  </si>
  <si>
    <t>Loss of Municipal property/assets; Lack of early warning system in case of fire</t>
  </si>
  <si>
    <t>Fire extinguishers</t>
  </si>
  <si>
    <t>Manager: Building Maintenance</t>
  </si>
  <si>
    <t>CCTV's cameras not covering strategic areas Greater Tzaneen Municipality</t>
  </si>
  <si>
    <t xml:space="preserve">Budgetary constraints
Delays in SCM processes
</t>
  </si>
  <si>
    <t xml:space="preserve">Theft of municipal assets;
Safety of staff compromised
</t>
  </si>
  <si>
    <t>Physical security</t>
  </si>
  <si>
    <t>Non-compliance with Environmental and Occupational Health and Safety legislation.</t>
  </si>
  <si>
    <t xml:space="preserve">Inadequate policing mechanism,
insufficient resources,
</t>
  </si>
  <si>
    <t xml:space="preserve">Increase in water borne diseases,
Increase in the emission of GHG contributing to global warming; and
environmental degradation
</t>
  </si>
  <si>
    <t>Monitoring schedules</t>
  </si>
  <si>
    <t xml:space="preserve">Environmental compliance monitoring and enforcement.
Training of EHPs as Peace officers
Purchase mobile air quality monitoring station.
</t>
  </si>
  <si>
    <t>Manager Environmental management and facility cleaning.</t>
  </si>
  <si>
    <t xml:space="preserve">Failure to provide effective waste management services at rural </t>
  </si>
  <si>
    <t xml:space="preserve">Budget constraints
non-alignment of IDP/Budget on projects,
</t>
  </si>
  <si>
    <t>Increase in environmental hazards;</t>
  </si>
  <si>
    <t xml:space="preserve">Integrated waste management plan in place;
Rural demarcation plan;
CR no: B163
dated: 2015/10/29
Integrated Waste Management policy
</t>
  </si>
  <si>
    <t>Manager: Waste</t>
  </si>
  <si>
    <t>Upon availability of budget</t>
  </si>
  <si>
    <t xml:space="preserve">1.Future shortage of Landfill space for waste,
2.Non-complince with landfill operations
</t>
  </si>
  <si>
    <t>Increase volumes of waste because of increased population,</t>
  </si>
  <si>
    <t xml:space="preserve">Degradation, illegal dumping, hazardous pollution,
</t>
  </si>
  <si>
    <t xml:space="preserve">Council Resolution no: B163
dated: 2015/10/29
</t>
  </si>
  <si>
    <t>Accounting Officer/Director: Community Services</t>
  </si>
  <si>
    <t>Filling of tickets (Manual)</t>
  </si>
  <si>
    <t>CFO/Director: Community Services</t>
  </si>
  <si>
    <t>Mnager traffic/Manager Revenue</t>
  </si>
  <si>
    <t>Poor management of information security</t>
  </si>
  <si>
    <t xml:space="preserve">Lack of awareness campaigns;
</t>
  </si>
  <si>
    <t xml:space="preserve">Leakage of critical and confidential information;
</t>
  </si>
  <si>
    <t xml:space="preserve">Security Policy;
MISS approved by Council;
Control sheets at records management.
</t>
  </si>
  <si>
    <t xml:space="preserve">Implement MISS;
Conduct awareness workshops about classification of documents;
Vetting and screening of staff performing critical functions;
Staff members to sign oath of secrecy. 
</t>
  </si>
  <si>
    <t>Asset Management</t>
  </si>
  <si>
    <t xml:space="preserve">Loss/theft of municipal assets
</t>
  </si>
  <si>
    <t xml:space="preserve">Inconsistent security checks,
non-adherence with asset management policy,
Poor monitoring of municipal asset
</t>
  </si>
  <si>
    <t xml:space="preserve">Asset Management Policy,
Security policy,
Physical security guards
</t>
  </si>
  <si>
    <t xml:space="preserve">Investigations to be thoroughly conducted on reported cases of theft and also report the matter to police.
Installation of CCTV cameras at the main building and other areas,
Coordination and engagements between various users departments (Assets Management/Safety and Security)
</t>
  </si>
  <si>
    <t>Manager Asset Management/ Safety and Security Acting Manager</t>
  </si>
  <si>
    <t xml:space="preserve">Lack of infrastructure at the acquired land
</t>
  </si>
  <si>
    <t>Water authority challenge</t>
  </si>
  <si>
    <t>litigations, illegal connections</t>
  </si>
  <si>
    <t xml:space="preserve">SDF
Master Plans
Housing Sector Plans Integrated Transport Map
LED strategy
</t>
  </si>
  <si>
    <t>Manager Land &amp; Housing, Water</t>
  </si>
  <si>
    <t xml:space="preserve">Basic Service Delivery
</t>
  </si>
  <si>
    <t>Services provided to the illegal and unplanned settlements (state land vested in Traditional Councils [state land at Bakgaga, Bathlabine, Bankuna areas)</t>
  </si>
  <si>
    <t xml:space="preserve">No guidelines on how to administer land vested in Traditional Authorities which
impact on budget and IDP
</t>
  </si>
  <si>
    <t>Financial loss (no collection is made at those areas. The projects are not in the IDP &amp; Budget of the municipality). Budget is spending at the dis</t>
  </si>
  <si>
    <t xml:space="preserve">SPLUMA
Informal Protection of Land right Act no 3 of 1996 (IPILRA)
PAIA
SDF (for development)
</t>
  </si>
  <si>
    <t xml:space="preserve">Implementation of legislative framework; 
Continuous Political engagements with Traditional Authorities 
</t>
  </si>
  <si>
    <t>Accounting Officer</t>
  </si>
  <si>
    <t xml:space="preserve">Failure to establish integration of in the implementation of projects (No integration of services for new settlements) such as Tzaneen Ext.70,78,105, Nongevilla Portion 2 Letsitele.
</t>
  </si>
  <si>
    <t xml:space="preserve">No growth in the municipal area. 
unable to address housing backlogs
</t>
  </si>
  <si>
    <t xml:space="preserve">Housing Act,
National Building Regulations,
Municipal Master Plans (Roads &amp; Electricity)
</t>
  </si>
  <si>
    <t xml:space="preserve">Provision of budget for installation of services for the new and existing settlements as guided by National Development Plan [NDP];
Establish project steering committee in order to address the disintegration of services.
</t>
  </si>
  <si>
    <t>Directors: EESD/ESD/PED</t>
  </si>
  <si>
    <t>Manager: Land &amp; Housing, Water, Operations Maintenance</t>
  </si>
  <si>
    <t>LED</t>
  </si>
  <si>
    <t>Mushrooming of informal traders</t>
  </si>
  <si>
    <t xml:space="preserve">Business retention 
Financial loss
Unemployment
</t>
  </si>
  <si>
    <t xml:space="preserve">LED strategy
feasibility study report
hawkers’ tariff
Council Resolution (site where hawkers are allocated)
</t>
  </si>
  <si>
    <t xml:space="preserve">Establish informal traders steering committee (CSD, PED, BTO, EESD, ESD);
Quarterly reports. 
</t>
  </si>
  <si>
    <t>Directors: EESD/PED/EESD/BTO</t>
  </si>
  <si>
    <t>Managers: Land &amp; Housing, LED, Roads, Water, Operations &amp; Maintenance</t>
  </si>
  <si>
    <t>Spatial rationale</t>
  </si>
  <si>
    <t>Non-compliance with SPLUMA</t>
  </si>
  <si>
    <t>Lack of economic investment and organic growth of the town.</t>
  </si>
  <si>
    <t xml:space="preserve">SPLUMA,
SDF
</t>
  </si>
  <si>
    <t>Develop land use scheme</t>
  </si>
  <si>
    <t>Manager Town planning</t>
  </si>
  <si>
    <t>Circulation of prohibited/restricted or classified information</t>
  </si>
  <si>
    <t xml:space="preserve">non-adherence to ICT policies, standards and legislative prescripts,
</t>
  </si>
  <si>
    <t>Violation of ICT policies and Municipal Communication Strategy</t>
  </si>
  <si>
    <t xml:space="preserve">ICT Policies and other related legislation such as 
POPI, 
MISS,
</t>
  </si>
  <si>
    <t xml:space="preserve">Adherence to ICT policies. 
Conduct awareness campaigns on information security.
</t>
  </si>
  <si>
    <t xml:space="preserve">Malware attacks and theft. </t>
  </si>
  <si>
    <t>failure to adhere to ICT policies</t>
  </si>
  <si>
    <t>Damage of information and disruption of services.</t>
  </si>
  <si>
    <t xml:space="preserve">Antivirus   software 
ICT policies: Patch management policy, Firewall policy, internet usage policy, 
</t>
  </si>
  <si>
    <t>Awareness campaigns on ICT policies.</t>
  </si>
  <si>
    <t xml:space="preserve">Unauthorized access to the ICT systems (no access to the financial and other systems such as Payday, Promise, Action assist, mSCOA. </t>
  </si>
  <si>
    <t xml:space="preserve">Inadequate integration of systems
Poor account management control
</t>
  </si>
  <si>
    <t xml:space="preserve">fraudulent transactions, 
Data loss,
Leakage of confidential information
</t>
  </si>
  <si>
    <t xml:space="preserve">ICT Policies, user account management policy, </t>
  </si>
  <si>
    <t xml:space="preserve">Accounting Officer to intervene regarding access to financial and other systems;
Involving IT office when implementing new systems,
</t>
  </si>
  <si>
    <t>Broadband inaccessibility at outlying municipal offices</t>
  </si>
  <si>
    <t>Insufficient budget</t>
  </si>
  <si>
    <t xml:space="preserve">Poor service delivery,
Low morale of employees at outlying offices.
</t>
  </si>
  <si>
    <t xml:space="preserve">IT strategy
plan
</t>
  </si>
  <si>
    <t>Regular monitoring of outlying offices,</t>
  </si>
  <si>
    <t>Laptops issued without security  cables</t>
  </si>
  <si>
    <t>The cables were not procured</t>
  </si>
  <si>
    <t>Lost / theft of laptops</t>
  </si>
  <si>
    <t xml:space="preserve">Allocated laptop users they fill security access register daily.
All laptops are insured through the Municipal insurance and service provider insurance.
</t>
  </si>
  <si>
    <t>Verification of laptops allocated to users by IT bi-annually.</t>
  </si>
  <si>
    <t xml:space="preserve">Appoint service provider for installation of CCVT cameras in the institution;
Discipline and consequence management to be instituted for theft;
</t>
  </si>
  <si>
    <r>
      <t>Promote recycling (increase recycling activities;
Continuous engagement with Mopani District Municipality;
Continuous engagement with Department of Environmental Affairs at the Provincial and National level;</t>
    </r>
    <r>
      <rPr>
        <i/>
        <sz val="12"/>
        <rFont val="Arial"/>
        <family val="2"/>
      </rPr>
      <t xml:space="preserve"> </t>
    </r>
    <r>
      <rPr>
        <sz val="12"/>
        <rFont val="Arial"/>
        <family val="2"/>
      </rPr>
      <t xml:space="preserve">     
</t>
    </r>
  </si>
  <si>
    <t>Poor administration of traffic fines</t>
  </si>
  <si>
    <t>Acquire own equipments for speed cameras;           provision of cashier, speed point machine and back office;               Provision of budget</t>
  </si>
  <si>
    <t>Loss of revenue collection (Financial loss);</t>
  </si>
  <si>
    <t>To promote a safe and healthy working environment</t>
  </si>
  <si>
    <t xml:space="preserve">Posters promoting the precautions on how to help stop the spread of the virus have been displayed. 
Frequently cleaning and disinfection of touched surfaces.                           
Placing of hand sanitisers at all entry points and strategic places.                 
Recording and screening of all people who enter the GTM premises.                                  
Temperature checks.               Social distancing to be encouraged at all times.
</t>
  </si>
  <si>
    <t>Effective and efficient administration</t>
  </si>
  <si>
    <t>Covid-19 Lockdown</t>
  </si>
  <si>
    <t>Provision of Ad hoc employee assistance services. Weekly plans. Communicate working processes under lockdown.</t>
  </si>
  <si>
    <t>Health and Safety</t>
  </si>
  <si>
    <t>Dermatitis (common condition that has many causes: involves itchy, dry skin, or a rash on swollen, reddened skin)</t>
  </si>
  <si>
    <t>Persistent use of hand sanitiser</t>
  </si>
  <si>
    <t>Soaps dispensers placed in all toilets and are regularly filled.</t>
  </si>
  <si>
    <t>Staff to be encouraged to wash hands with soap and water for 20 secs where possible as an alternative to hand sanitiser in non-medical situations</t>
  </si>
  <si>
    <t>Manager: facility cleaning and environmental management</t>
  </si>
  <si>
    <t>Inadequate management of suspected and confirmed cases</t>
  </si>
  <si>
    <t xml:space="preserve">Unsafe work environment
Increase in the number of Infections and high rate of fatalities
Non-Compliance to safety protocols and identification of infections amongst employees. 
Non discloser of any illness  by Employees
</t>
  </si>
  <si>
    <t xml:space="preserve">Employees are screened using thermo- scanner when entering the municipal buildings. 
Employees wears masks, gloves and use hand sanitiser.
Security guards keeps the register of employees and community members entering and exiting the municipal premises to monitor the movements.
</t>
  </si>
  <si>
    <t>Compliance / regulatory</t>
  </si>
  <si>
    <t>Non- compliance to legislation or Covid 19 regulations Claims and/ or penalties.</t>
  </si>
  <si>
    <t>Limited of occupational health and safety systems for COVID- 19</t>
  </si>
  <si>
    <t xml:space="preserve">Appointed of Health and safety committee responsible for COVID- 19. 
Provision of PPE to employees.
</t>
  </si>
  <si>
    <t>Regular monitoring of the implementation of health and safety issues;</t>
  </si>
  <si>
    <t>Leave management</t>
  </si>
  <si>
    <t>Accumulation of excessive leave days by employees.</t>
  </si>
  <si>
    <t xml:space="preserve">Email communique sent to all directors and managers to communicate excessive leave days to employees affected during lockdown;
Payday system forfeit excessive leave days
</t>
  </si>
  <si>
    <t>Director Corporate Services</t>
  </si>
  <si>
    <t>Employees to arrange completion or taking of leave days with the manager or directors responsible and further arrangements to be made after lockdown.</t>
  </si>
  <si>
    <t xml:space="preserve">Compliance/ regulatory </t>
  </si>
  <si>
    <t>Procurement of services through deviations</t>
  </si>
  <si>
    <t>Compliance to treasury guidelines and circulars on procurement processes</t>
  </si>
  <si>
    <t xml:space="preserve">CFO
</t>
  </si>
  <si>
    <t>Manager SCM</t>
  </si>
  <si>
    <t>Municipal Transformation and organisational development</t>
  </si>
  <si>
    <t>Public participation process (IDP and Budget consultation processes)</t>
  </si>
  <si>
    <t>Traditional Public Participation meetings during Covid 19 not possible.</t>
  </si>
  <si>
    <t xml:space="preserve">In the process of organising participation through virtual meetings
Media, Newspapers and Radio stations
</t>
  </si>
  <si>
    <t>Accounting Officer/CFO</t>
  </si>
  <si>
    <t xml:space="preserve">Virtual meetings
Media, Newspapers and Radio stations
</t>
  </si>
  <si>
    <t>To provide strategic and administrative support to Council structures</t>
  </si>
  <si>
    <t>Technological failures and or members' lack of capacity to use the technology</t>
  </si>
  <si>
    <t>Coordination of virtual Council and committee meetings</t>
  </si>
  <si>
    <t xml:space="preserve">IT training to all members on the use of the applicable technology to enable meetings to be held virtually. 
Develop special Rules of Order to regulate virtual meetings. 
Usage of modems for connectivity
</t>
  </si>
  <si>
    <t>Municipal Financial Viability and Management</t>
  </si>
  <si>
    <t>limitations caused by COVID 19</t>
  </si>
  <si>
    <t>Review of the SDBIP</t>
  </si>
  <si>
    <t>Monitoring of performance</t>
  </si>
  <si>
    <t>limited ability to collect revenue</t>
  </si>
  <si>
    <t xml:space="preserve">COVID-19 lockdown
(temporary closing of the licencing department;
Disruption on issuing and collections of the traffic fines) 
Disruption of meter reading, debt collection processes
</t>
  </si>
  <si>
    <t>Municipal tariff, credit control and Debt collection policies</t>
  </si>
  <si>
    <t xml:space="preserve">Implementation of the municipal tariff, credit control and debt collection policies;
Monitoring performance of the services providers appointed to assist the municipality with the debt collection and reading of meters.
</t>
  </si>
  <si>
    <t>Provision of basic services</t>
  </si>
  <si>
    <t>Inability to deliver basic services to the community.</t>
  </si>
  <si>
    <t xml:space="preserve">Protests by Community/Community unrest
Poor collection of revenue
</t>
  </si>
  <si>
    <t xml:space="preserve">Essential workers which includes (Water and sewer Services, Environmental service, Community, safety and Security service, electrical service) are at work daily to ensure that the community receive the best service as normal.
Supply of water using water tankers
SLA for the provision of water related services with Mopani Municipality
</t>
  </si>
  <si>
    <t xml:space="preserve">All essential workers to continue with their normal activities subject to extreme precautions required to limit community transmission and outbreaks.                                                                    
Management to ensure that employees have the necessary PPE to enable them to work smoothly and to limit transmission.
Municipality must ensure water including all basic services are provided to the community at all times.
</t>
  </si>
  <si>
    <t xml:space="preserve">All Directors              </t>
  </si>
  <si>
    <t>Non-compliance by external service providers (security companies, contractors, etc.)</t>
  </si>
  <si>
    <t>Non-compliance with laws and regulations in terms of National Department of Health Covid 19 regulations</t>
  </si>
  <si>
    <t xml:space="preserve">Regular Site visit
Use of check list from the Department of Labour. 
Guidelines/ procedures developed in line with the required regulations.
</t>
  </si>
  <si>
    <t xml:space="preserve">Guidelines/ procedures to be adhered to were sent to service providers to develop their return to work plans.
Regular monitoring of service providers/ construction site
Compliance to laws and regulations as required. 
</t>
  </si>
  <si>
    <t>Greater Tzaneen Municipality</t>
  </si>
  <si>
    <t>Office of the Municipal Manager</t>
  </si>
  <si>
    <t>Budget and Treasury</t>
  </si>
  <si>
    <t>Electrical Engineering Services</t>
  </si>
  <si>
    <t>Engineering Services</t>
  </si>
  <si>
    <t>Corporate Services</t>
  </si>
  <si>
    <t>Planning and Economic Development</t>
  </si>
  <si>
    <t>Community Services</t>
  </si>
  <si>
    <t>COVID-19</t>
  </si>
  <si>
    <t>Manager: Financial ReportingPerformance Management Officer/IDP Officer</t>
  </si>
  <si>
    <t>Categories</t>
  </si>
  <si>
    <t>Strategic Risk Register</t>
  </si>
  <si>
    <t>Operational Risk Register (Office of the Municipal Manager)</t>
  </si>
  <si>
    <t>Operational Risk Register (Budget and Treasury)</t>
  </si>
  <si>
    <t>Operational Risk Register (Electrical Engineering Services)</t>
  </si>
  <si>
    <t>Operational Risk Register (Engineering Services)</t>
  </si>
  <si>
    <t>Operational Risk Register (Corporate Services)</t>
  </si>
  <si>
    <t>Operational Risk Register (Community Services)</t>
  </si>
  <si>
    <t>Operational Risk Register (Planning and Economic Development)</t>
  </si>
  <si>
    <t>Ms. N Ndhlovu</t>
  </si>
  <si>
    <t xml:space="preserve">Return to work employees plan has been established by the Covid -19 command task team; Employees to always be reminded about the importance of maintaining personal hygiene and thoroughly washing hands and/or using hand sanitisers.                       
</t>
  </si>
  <si>
    <t xml:space="preserve">Implement SCM policy and regulations;
Maintain accurate records;
Establishment of the Contract Management unit within the municipality
</t>
  </si>
  <si>
    <t>Approved disaster Relief policy; Disaster Management Plan</t>
  </si>
  <si>
    <t xml:space="preserve">No disaster risk assessment done, 
Poor participation in the district risk assessment. 
Lack of disaster management committee
</t>
  </si>
  <si>
    <t xml:space="preserve">Non-adherence to disaster risk management act (risk assessment, committee internal external, awareness campaigns, events) </t>
  </si>
  <si>
    <t xml:space="preserve">Risk assessment to be conducted;  Implementation of the Disaster Management Plan; Review the disaster relief policy. 
Review of the disaster response &amp; recovery plan
</t>
  </si>
  <si>
    <t>All Managers: Electrical</t>
  </si>
  <si>
    <t>Manager: Water and Sewer</t>
  </si>
  <si>
    <t>Manager: Water Services</t>
  </si>
  <si>
    <t xml:space="preserve">No fire detectors at municipal properties;  fire extinguishers not serviced regularly; </t>
  </si>
  <si>
    <t xml:space="preserve">PMS officer will conduct awareness and induction to managers and level 4 employees. </t>
  </si>
  <si>
    <t>Poor performance of service provider</t>
  </si>
  <si>
    <t xml:space="preserve">Information Technology (IT)  Risk Register </t>
  </si>
  <si>
    <t>COVID-19 Risk Register</t>
  </si>
  <si>
    <t>RISK ASSESSMENT REPORT</t>
  </si>
  <si>
    <t>STRATEGIC AND OPERATIONAL RISK REGISTER</t>
  </si>
  <si>
    <t>2021/ 2022 FY</t>
  </si>
  <si>
    <r>
      <t>1.</t>
    </r>
    <r>
      <rPr>
        <b/>
        <sz val="7"/>
        <rFont val="Times New Roman"/>
        <family val="1"/>
      </rPr>
      <t xml:space="preserve">     </t>
    </r>
    <r>
      <rPr>
        <b/>
        <sz val="12"/>
        <rFont val="Times New Roman"/>
        <family val="1"/>
      </rPr>
      <t>INTRODUCTION</t>
    </r>
  </si>
  <si>
    <t xml:space="preserve">The purpose of this report is to provide status on the risk GTM is exposed to and for Audit, Risk and Committees to oversee mitigation. Top ten strategic risks faced by the municipality were identified for the year 2021/2022. The risks identified are those that are a threat to the municipality for not being able to meet strategic objectives. </t>
  </si>
  <si>
    <r>
      <t>2.</t>
    </r>
    <r>
      <rPr>
        <b/>
        <sz val="7"/>
        <rFont val="Times New Roman"/>
        <family val="1"/>
      </rPr>
      <t xml:space="preserve">     </t>
    </r>
    <r>
      <rPr>
        <b/>
        <sz val="12"/>
        <rFont val="Times New Roman"/>
        <family val="1"/>
      </rPr>
      <t>PURPOSE OF THE REPORT</t>
    </r>
  </si>
  <si>
    <r>
      <t>1.1.</t>
    </r>
    <r>
      <rPr>
        <sz val="7"/>
        <rFont val="Times New Roman"/>
        <family val="1"/>
      </rPr>
      <t xml:space="preserve">          </t>
    </r>
    <r>
      <rPr>
        <sz val="12"/>
        <rFont val="Times New Roman"/>
        <family val="1"/>
      </rPr>
      <t>Section 62 and 95 of MFMA (No 56 of 2003)</t>
    </r>
  </si>
  <si>
    <r>
      <t>1.2.</t>
    </r>
    <r>
      <rPr>
        <sz val="7"/>
        <rFont val="Times New Roman"/>
        <family val="1"/>
      </rPr>
      <t xml:space="preserve">          </t>
    </r>
    <r>
      <rPr>
        <sz val="12"/>
        <rFont val="Times New Roman"/>
        <family val="1"/>
      </rPr>
      <t>National Treasury Public Sector Management Framework (2008)</t>
    </r>
  </si>
  <si>
    <r>
      <t>1.3.</t>
    </r>
    <r>
      <rPr>
        <sz val="7"/>
        <rFont val="Times New Roman"/>
        <family val="1"/>
      </rPr>
      <t xml:space="preserve">          </t>
    </r>
    <r>
      <rPr>
        <sz val="12"/>
        <rFont val="Times New Roman"/>
        <family val="1"/>
      </rPr>
      <t>King IV Code of Corporate Governance (2017)</t>
    </r>
  </si>
  <si>
    <r>
      <t>1.4.</t>
    </r>
    <r>
      <rPr>
        <sz val="7"/>
        <rFont val="Times New Roman"/>
        <family val="1"/>
      </rPr>
      <t xml:space="preserve">          </t>
    </r>
    <r>
      <rPr>
        <sz val="12"/>
        <rFont val="Times New Roman"/>
        <family val="1"/>
      </rPr>
      <t>Batho Pele principles (1997)</t>
    </r>
  </si>
  <si>
    <r>
      <t>1.5.</t>
    </r>
    <r>
      <rPr>
        <sz val="7"/>
        <rFont val="Times New Roman"/>
        <family val="1"/>
      </rPr>
      <t xml:space="preserve">          </t>
    </r>
    <r>
      <rPr>
        <sz val="12"/>
        <rFont val="Times New Roman"/>
        <family val="1"/>
      </rPr>
      <t>COSO Framework</t>
    </r>
  </si>
  <si>
    <r>
      <t>1.6.</t>
    </r>
    <r>
      <rPr>
        <sz val="7"/>
        <rFont val="Times New Roman"/>
        <family val="1"/>
      </rPr>
      <t xml:space="preserve">          </t>
    </r>
    <r>
      <rPr>
        <sz val="12"/>
        <rFont val="Times New Roman"/>
        <family val="1"/>
      </rPr>
      <t>ISO 31000</t>
    </r>
  </si>
  <si>
    <r>
      <t>3.</t>
    </r>
    <r>
      <rPr>
        <b/>
        <sz val="7"/>
        <rFont val="Times New Roman"/>
        <family val="1"/>
      </rPr>
      <t xml:space="preserve">   </t>
    </r>
    <r>
      <rPr>
        <b/>
        <sz val="12"/>
        <rFont val="Times New Roman"/>
        <family val="1"/>
      </rPr>
      <t>LEGISLATIVE MANDATE</t>
    </r>
  </si>
  <si>
    <t xml:space="preserve">Risk assessment is only applicable for 2021/22 financial year focusing on strategic and operational risks. Participants for strategic risk assessment were Municipal Manager, Directors (CFO, Civil Engineering, Community Services, PED and Corporate Services), Managers. Risk and Compliance Committee chairperson also participated. </t>
  </si>
  <si>
    <r>
      <t>4.</t>
    </r>
    <r>
      <rPr>
        <b/>
        <sz val="7"/>
        <rFont val="Times New Roman"/>
        <family val="1"/>
      </rPr>
      <t xml:space="preserve">     </t>
    </r>
    <r>
      <rPr>
        <b/>
        <sz val="12"/>
        <rFont val="Times New Roman"/>
        <family val="1"/>
      </rPr>
      <t>SCOPE OF THE ASSESSMENT</t>
    </r>
  </si>
  <si>
    <t>Risks were prioritized according to their impact and the probability/likelihood of its occurrence on the achievement of the strategic objectives. Management determined the actions that may need to be undertaken to manage the risks as well as the responsible person and the requisite timeframes. The following key documents/reports were used as a baseline: previous year’s risk register, Internal Audit reports, AGSA, Annual report, and IDP reports. Participants as risk and action owners provided their inputs which was finally used to develop a risk register for 2021/22 financial year. Risks were identified, assessed, evaluated taking into consideration its impact and likelihood before (inherent level) and after (residual level) the current controls are implemented. All identified risks were documented in the risk register of the municipality for 2021/22 financial year.</t>
  </si>
  <si>
    <r>
      <t>5.</t>
    </r>
    <r>
      <rPr>
        <b/>
        <sz val="7"/>
        <rFont val="Times New Roman"/>
        <family val="1"/>
      </rPr>
      <t xml:space="preserve">     </t>
    </r>
    <r>
      <rPr>
        <b/>
        <sz val="12"/>
        <rFont val="Times New Roman"/>
        <family val="1"/>
      </rPr>
      <t>RISK ASSESSMENT METHODOLOGY</t>
    </r>
  </si>
  <si>
    <t>OFFICE OF THE MUNICIPAL MANGER</t>
  </si>
  <si>
    <t>Introduction</t>
  </si>
  <si>
    <t>Strategic Risk register 2021-22</t>
  </si>
  <si>
    <t>Operational Risk Register</t>
  </si>
  <si>
    <t>8.1</t>
  </si>
  <si>
    <t>8.2</t>
  </si>
  <si>
    <t>8.3</t>
  </si>
  <si>
    <t>8.4</t>
  </si>
  <si>
    <t>8.5</t>
  </si>
  <si>
    <t>8.6</t>
  </si>
  <si>
    <t>8.7</t>
  </si>
  <si>
    <t>8.8</t>
  </si>
  <si>
    <t>8.9</t>
  </si>
  <si>
    <t>8.10</t>
  </si>
  <si>
    <t>Hardware failures (Legacy system) Finance reliance on PROMIS system</t>
  </si>
  <si>
    <t>Hardware support not covered on the SLA</t>
  </si>
  <si>
    <t xml:space="preserve">Loss of information (data).                           Financial loss.              Hardware(Server unavailability)             </t>
  </si>
  <si>
    <t>Draft SLA</t>
  </si>
  <si>
    <t>Review and sign SLA</t>
  </si>
  <si>
    <t xml:space="preserve">To provide for a national standard for the
uniform recording and classification of municipal budget and financial information at
a transaction level by prescribing a standard chart of accounts for municipalities
</t>
  </si>
  <si>
    <t xml:space="preserve">Data
Management 
</t>
  </si>
  <si>
    <t>Incorrect transfer of data from the 3rd Party, Integration to the new system (Consumer data, meter readings and tariffs)</t>
  </si>
  <si>
    <t xml:space="preserve">Incorrect Mapping of data sets with 3rd party integration  </t>
  </si>
  <si>
    <t>Incorrect consumer accounts information and loss of debtor history can lead to loss in revenue</t>
  </si>
  <si>
    <t xml:space="preserve">Data transfer reconciliation and signoff.
Monthly reconciliation on data
</t>
  </si>
  <si>
    <t>Monthly reconciliations on all impacted data sets to ensure that any incorrect data can be identified and corrected</t>
  </si>
  <si>
    <t xml:space="preserve">INZALO (services provider)
mSCOA project manager
Manager: revenue
</t>
  </si>
  <si>
    <t>Incorrect reporting on the INZALO EMS</t>
  </si>
  <si>
    <t xml:space="preserve">System not yet fully setup.
Budget not yet correctly linked on the system.
Incorrect set up of GL and segment configuration not in line with mSCOA requirements.
</t>
  </si>
  <si>
    <t>Financial  and National Treasury reporting incorrect resulting in Audit findings</t>
  </si>
  <si>
    <t>Monthly recons between sub modules, GL and Budget</t>
  </si>
  <si>
    <t xml:space="preserve">Monthly reconciliations between sub modules,
GL and Budget to ensure that all NT reporting is correct
</t>
  </si>
  <si>
    <t xml:space="preserve">INZALO (services provider)
mSCOA project
manager
Manager: Budget and Reporting
</t>
  </si>
  <si>
    <t>Technology</t>
  </si>
  <si>
    <t>Limited network or internet connectivity</t>
  </si>
  <si>
    <t xml:space="preserve">Inadequate hardware Note Books and PC’s,
Poor internet connection – no dedicated line
</t>
  </si>
  <si>
    <t>Slow system and log lead time for transactional approvals</t>
  </si>
  <si>
    <t xml:space="preserve">Installation of dedicated line for INZALO,
Cloud based server Solution,
Installation of backup line,
Upgrade of internet connection.
</t>
  </si>
  <si>
    <t>Accounting Officer/ Director Corporate Services</t>
  </si>
  <si>
    <t xml:space="preserve">Procurement of laptops and desktops and configuration to be MSCOA compliant
Continuous training on the MSCOA project. 
</t>
  </si>
  <si>
    <t xml:space="preserve">Manager: IT
INZALO (service provider)
mSCOA project manager
</t>
  </si>
  <si>
    <t>Resources</t>
  </si>
  <si>
    <t>Inadequate knowledge or incorrect reporting on the Sebata INZALO system.</t>
  </si>
  <si>
    <t xml:space="preserve">Complexity of MSCOA chart,
Change Management,
Inadequate reporting
Wrong allocation of transactions
</t>
  </si>
  <si>
    <t xml:space="preserve">Compliance monitoring,
Internal Audit verification 
Municipality Resources Requirements Plan vs project Plan
MSCOA training and reviewing of all available reports on INZALO EMS
</t>
  </si>
  <si>
    <t xml:space="preserve">Adherence to training schedules per approved project charter,
External training by service provider and both Provincial and National Treasury.
</t>
  </si>
  <si>
    <t xml:space="preserve">INZALO (services provider)
mSCOA project manager
</t>
  </si>
  <si>
    <t xml:space="preserve">Financial 
viability
</t>
  </si>
  <si>
    <t>Loss on revenue</t>
  </si>
  <si>
    <t xml:space="preserve">System change;
Resistance to the system change by consumer;
Change of bank accounts;
Change of account layout
Transfer of data between the systems (consumer data and Meter readings)
Lack of correct information to effect credit control and debt collection.
</t>
  </si>
  <si>
    <t>Inadequate revenue collection</t>
  </si>
  <si>
    <t xml:space="preserve">Continuous review of consumer data to ensure that issues are resolved as soon as possible;
Structured implementation plan with build in corrective and mitigating processes and procedures
</t>
  </si>
  <si>
    <t>Monthly reviews of customer account to identify incorrect accounts values and allocations of payment received to the correct customer accounts</t>
  </si>
  <si>
    <t xml:space="preserve">INZALO (services provider)
mSCOA project Manager
Manager: revenue
</t>
  </si>
  <si>
    <t xml:space="preserve">Data Management
compliance
</t>
  </si>
  <si>
    <t>Submission of incorrect VAT information to SARS</t>
  </si>
  <si>
    <t>Incorrect mapping of INZALO EMS configuration in line with mSCOA and Statutory regulations</t>
  </si>
  <si>
    <t xml:space="preserve">Incorrect financial report
Financial loss
</t>
  </si>
  <si>
    <t xml:space="preserve">Use 3rd party reconciliation of all VAT and Bank Reconciliation
data to ensure the System data is correct
</t>
  </si>
  <si>
    <t xml:space="preserve">Accounting Officer
CFO
</t>
  </si>
  <si>
    <t>Monthly reconciliations and reviews of all VAT submissions to SARS, both Sebata EMS and 3rd party reports</t>
  </si>
  <si>
    <t xml:space="preserve">INZALO (services provider)
mSCOA project Manager
Manager: Expenditure
</t>
  </si>
  <si>
    <t>Record Management</t>
  </si>
  <si>
    <t>Incorrect recording of payment information filing reference on the system</t>
  </si>
  <si>
    <t xml:space="preserve">The INZALO System does not provide a logic sequence number for the payments done on the system,  </t>
  </si>
  <si>
    <t>It will be very difficult to find the payment supporting documentation during queries</t>
  </si>
  <si>
    <t>Payment vouchers being filed as per the payment date</t>
  </si>
  <si>
    <t xml:space="preserve">A filing reference number will be added on all payments by the Sebata developers  
Keep Issue log until resolved this is planned to be resolved by end of October 2020
</t>
  </si>
  <si>
    <t xml:space="preserve">Municipal risk assessment was conducted in terms of Public Sector Risk Management Framework, Section 62(1) (C) (i) and 95 (C) (i) of the MFMA and other practices. MFMA requires the Accounting Officers to ensure that their municipalities and municipal entities have and maintain effective, efficient and transparent systems of risk management. Risk assessment process is conducted in order to identify what could cause the municipality to deviate from its objective, to determine how likely the risk could occur as well as the consequence could be if it does occur. The municipality must determine which risks need to be addressed or prioritized. Risk management processes purely consists of three steps, namely, risk identification, risk analysis and evaluation of risks.  </t>
  </si>
  <si>
    <r>
      <t>Risk assessment was undertaken by the municipality at the management meeting consisting of Municipal Manager and Directors.</t>
    </r>
    <r>
      <rPr>
        <sz val="12"/>
        <color indexed="10"/>
        <rFont val="Times New Roman"/>
        <family val="1"/>
      </rPr>
      <t xml:space="preserve"> </t>
    </r>
    <r>
      <rPr>
        <sz val="12"/>
        <rFont val="Times New Roman"/>
        <family val="1"/>
      </rPr>
      <t xml:space="preserve">Strategic objectives were confirmed by stakeholders during departmental risk assessment. Significant risks that have an impact on the achievement of the municipality’s objectives; including those raised from the previous audit reports were identified and prioritized. </t>
    </r>
  </si>
  <si>
    <t>mSCOA</t>
  </si>
  <si>
    <t>Manager: Environmenal Management and facility cleaning/ Manager HR</t>
  </si>
  <si>
    <t xml:space="preserve">Return to work employees plan has been established by the Covid -19 command task team;Employees to always be reminded about the importance of maintaining personal hygiene and thoroughly washing hands and/or using hand sanitisers.                       
Evaluate remote work policies and capabilities.                       
Non-essential workers who cannot work remotely to work on shifts.
</t>
  </si>
  <si>
    <t xml:space="preserve">Managers: Human Resources;  Facility cleaning and environmental management
</t>
  </si>
  <si>
    <t>Loss of skilled employees/ Unproductive human capital</t>
  </si>
  <si>
    <t xml:space="preserve">Employees provided with task to execute from home;
Implementation of return to work employee plan;
Development and approval of the danger allowance policies.
</t>
  </si>
  <si>
    <t>All Directors              Manager: Human Resources</t>
  </si>
  <si>
    <t xml:space="preserve">Accounting Officer
Director: Corporate services
</t>
  </si>
  <si>
    <t xml:space="preserve">Employees screened with higher temperature should be immediately referred to health services for further testing and are not allowed to enter the municipal buildings;
Develop questionnaire to be filled by everyone entering the municipal premises (check the health/medical issues);
Suspected and confirmed cases of COVID-19 on employees to be isolated and placed on paid sick leave.
Regular disinfect of surface areas and the workstation.
</t>
  </si>
  <si>
    <t xml:space="preserve">Manager: Facility cleaning and environmental management
Manager: Human Resources
</t>
  </si>
  <si>
    <t xml:space="preserve">Manager: Human Resources and OHS Officer  </t>
  </si>
  <si>
    <t xml:space="preserve">unused leave due to lockdown
</t>
  </si>
  <si>
    <t>Manager Human Resources</t>
  </si>
  <si>
    <t>inability to follow normal processes due to Lockdown</t>
  </si>
  <si>
    <t xml:space="preserve">IDP Office and 
Manager: Budget and Financial reporting
</t>
  </si>
  <si>
    <t>Accounting Officer/Director Cprporate Services</t>
  </si>
  <si>
    <t>IT Manager</t>
  </si>
  <si>
    <t xml:space="preserve">Inability to achieve SDBIP </t>
  </si>
  <si>
    <t>During Adjustement Processes</t>
  </si>
  <si>
    <t>Inadequate bulk infrastructure (basic services-sewer, roads, water, electricity) insufficient budget</t>
  </si>
  <si>
    <t xml:space="preserve">Role clarification internally (CSD [law enforcement]/LED [coordinate hawkers to formalise themselves as associations],
by-laws not gazetted,
SASSA pay points at townships has been moved to town (done by the banks) caused the hawkers to move to town. 
</t>
  </si>
  <si>
    <t>Integration between all municipal service department to service municipal and acquired through PED processes</t>
  </si>
  <si>
    <t>Ms RP Mpete</t>
  </si>
  <si>
    <t>Risk and Compliance Committee Chairperson</t>
  </si>
  <si>
    <t xml:space="preserve">Municipal Manager </t>
  </si>
  <si>
    <t>³ 20 &gt; 25</t>
  </si>
  <si>
    <t>Strategic and Operational Risk Register</t>
  </si>
  <si>
    <t xml:space="preserve">Master Plans (Electrical, Roads);
DBSA loans (Electrical);
Infrastructure maintenance plan approved by Council;
Internal maintenance programs; 
Uninterrupted power supply generator;
Re- active maintenance using pool of contractors for maintenance activities 
</t>
  </si>
  <si>
    <t>Acting Manager Safety and Security</t>
  </si>
  <si>
    <r>
      <t xml:space="preserve">Continuous engagement with Mopani District Municipality in terms of Section 84 of the Municipal Systems Act;
provision of budget to sustain projects in the IDP;
</t>
    </r>
    <r>
      <rPr>
        <sz val="12"/>
        <color indexed="8"/>
        <rFont val="Arial"/>
        <family val="2"/>
      </rPr>
      <t>GRAP 19 study be done in order to determine lifespan and volumes of waste as anticipated.</t>
    </r>
  </si>
  <si>
    <t>Insufficient Resources (Cashier, speed point machine and back office); Budget constraints; Administration of traffic fines not led by Budget &amp; Treasury Department;        Utilisation of service provider,contact came to an end</t>
  </si>
  <si>
    <t xml:space="preserve">Acting Manager Safety and Security </t>
  </si>
  <si>
    <t xml:space="preserve">Missing of institutional information/documents
</t>
  </si>
  <si>
    <t xml:space="preserve">Record Management Plan
</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</si>
</sst>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 &quot;R&quot;\ * #,##0_ ;_ &quot;R&quot;\ * \-#,##0_ ;_ &quot;R&quot;\ * &quot;-&quot;_ ;_ @_ "/>
    <numFmt numFmtId="169" formatCode="_ * #,##0_ ;_ * \-#,##0_ ;_ * &quot;-&quot;_ ;_ @_ "/>
    <numFmt numFmtId="170" formatCode="_ &quot;R&quot;\ * #,##0.00_ ;_ &quot;R&quot;\ * \-#,##0.00_ ;_ &quot;R&quot;\ * &quot;-&quot;??_ ;_ @_ "/>
    <numFmt numFmtId="171" formatCode="_ * #,##0.00_ ;_ * \-#,##0.00_ ;_ * &quot;-&quot;??_ ;_ @_ "/>
    <numFmt numFmtId="172" formatCode="&quot;R&quot;\ #,##0_);\(&quot;R&quot;\ #,##0\)"/>
    <numFmt numFmtId="173" formatCode="&quot;R&quot;\ #,##0_);[Red]\(&quot;R&quot;\ #,##0\)"/>
    <numFmt numFmtId="174" formatCode="&quot;R&quot;\ #,##0.00_);\(&quot;R&quot;\ #,##0.00\)"/>
    <numFmt numFmtId="175" formatCode="&quot;R&quot;\ #,##0.00_);[Red]\(&quot;R&quot;\ #,##0.00\)"/>
    <numFmt numFmtId="176" formatCode="_(&quot;R&quot;\ * #,##0_);_(&quot;R&quot;\ * \(#,##0\);_(&quot;R&quot;\ * &quot;-&quot;_);_(@_)"/>
    <numFmt numFmtId="177" formatCode="_(* #,##0_);_(* \(#,##0\);_(* &quot;-&quot;_);_(@_)"/>
    <numFmt numFmtId="178" formatCode="_(&quot;R&quot;\ * #,##0.00_);_(&quot;R&quot;\ * \(#,##0.00\);_(&quot;R&quot;\ *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1C09]dd\ mmmm\ yyyy"/>
    <numFmt numFmtId="185" formatCode="[$-F800]dddd\,\ mmmm\ dd\,\ yyyy"/>
    <numFmt numFmtId="186" formatCode="mmm\-yyyy"/>
    <numFmt numFmtId="187" formatCode="[$-1C09]dddd\,\ dd\ mmmm\ yyyy"/>
  </numFmts>
  <fonts count="90">
    <font>
      <sz val="10"/>
      <name val="Arial"/>
      <family val="0"/>
    </font>
    <font>
      <b/>
      <sz val="20"/>
      <name val="Arial"/>
      <family val="2"/>
    </font>
    <font>
      <b/>
      <sz val="10"/>
      <name val="Arial"/>
      <family val="2"/>
    </font>
    <font>
      <sz val="8"/>
      <name val="Arial"/>
      <family val="2"/>
    </font>
    <font>
      <sz val="10"/>
      <color indexed="9"/>
      <name val="Arial"/>
      <family val="2"/>
    </font>
    <font>
      <u val="single"/>
      <sz val="10"/>
      <color indexed="12"/>
      <name val="Arial"/>
      <family val="2"/>
    </font>
    <font>
      <u val="single"/>
      <sz val="10"/>
      <color indexed="36"/>
      <name val="Arial"/>
      <family val="2"/>
    </font>
    <font>
      <sz val="10"/>
      <color indexed="8"/>
      <name val="Times New Roman"/>
      <family val="1"/>
    </font>
    <font>
      <sz val="14"/>
      <name val="Arial"/>
      <family val="2"/>
    </font>
    <font>
      <b/>
      <sz val="10"/>
      <color indexed="9"/>
      <name val="Arial"/>
      <family val="2"/>
    </font>
    <font>
      <b/>
      <sz val="20"/>
      <color indexed="62"/>
      <name val="Arial"/>
      <family val="2"/>
    </font>
    <font>
      <b/>
      <sz val="10"/>
      <color indexed="62"/>
      <name val="Arial"/>
      <family val="2"/>
    </font>
    <font>
      <sz val="10"/>
      <color indexed="62"/>
      <name val="Arial"/>
      <family val="2"/>
    </font>
    <font>
      <b/>
      <sz val="14"/>
      <color indexed="18"/>
      <name val="Arial"/>
      <family val="2"/>
    </font>
    <font>
      <sz val="10"/>
      <color indexed="8"/>
      <name val="Arial"/>
      <family val="2"/>
    </font>
    <font>
      <b/>
      <sz val="11"/>
      <color indexed="8"/>
      <name val="Arial"/>
      <family val="2"/>
    </font>
    <font>
      <sz val="8"/>
      <color indexed="8"/>
      <name val="Arial"/>
      <family val="2"/>
    </font>
    <font>
      <sz val="9"/>
      <color indexed="8"/>
      <name val="Arial"/>
      <family val="2"/>
    </font>
    <font>
      <b/>
      <sz val="12"/>
      <color indexed="8"/>
      <name val="Arial"/>
      <family val="2"/>
    </font>
    <font>
      <b/>
      <sz val="20"/>
      <color indexed="61"/>
      <name val="Arial"/>
      <family val="2"/>
    </font>
    <font>
      <b/>
      <sz val="12"/>
      <color indexed="17"/>
      <name val="Arial"/>
      <family val="2"/>
    </font>
    <font>
      <b/>
      <sz val="10"/>
      <color indexed="61"/>
      <name val="Arial"/>
      <family val="2"/>
    </font>
    <font>
      <sz val="10"/>
      <color indexed="61"/>
      <name val="Arial"/>
      <family val="2"/>
    </font>
    <font>
      <b/>
      <sz val="14"/>
      <color indexed="61"/>
      <name val="Arial"/>
      <family val="2"/>
    </font>
    <font>
      <b/>
      <i/>
      <sz val="10"/>
      <color indexed="9"/>
      <name val="Arial"/>
      <family val="2"/>
    </font>
    <font>
      <b/>
      <sz val="9"/>
      <color indexed="9"/>
      <name val="Arial"/>
      <family val="2"/>
    </font>
    <font>
      <b/>
      <sz val="11"/>
      <color indexed="9"/>
      <name val="Arial"/>
      <family val="2"/>
    </font>
    <font>
      <sz val="9"/>
      <color indexed="9"/>
      <name val="Arial"/>
      <family val="2"/>
    </font>
    <font>
      <b/>
      <sz val="12"/>
      <color indexed="61"/>
      <name val="Arial"/>
      <family val="2"/>
    </font>
    <font>
      <b/>
      <u val="single"/>
      <sz val="12"/>
      <color indexed="17"/>
      <name val="Arial"/>
      <family val="2"/>
    </font>
    <font>
      <b/>
      <u val="single"/>
      <sz val="10"/>
      <color indexed="61"/>
      <name val="Arial"/>
      <family val="2"/>
    </font>
    <font>
      <b/>
      <sz val="11"/>
      <name val="Arial"/>
      <family val="2"/>
    </font>
    <font>
      <u val="single"/>
      <sz val="11"/>
      <color indexed="12"/>
      <name val="Arial"/>
      <family val="2"/>
    </font>
    <font>
      <sz val="11"/>
      <name val="Arial"/>
      <family val="2"/>
    </font>
    <font>
      <b/>
      <sz val="12"/>
      <color indexed="9"/>
      <name val="Arial"/>
      <family val="2"/>
    </font>
    <font>
      <sz val="12"/>
      <color indexed="12"/>
      <name val="Arial"/>
      <family val="2"/>
    </font>
    <font>
      <sz val="12"/>
      <name val="Arial"/>
      <family val="2"/>
    </font>
    <font>
      <b/>
      <sz val="12"/>
      <name val="Arial"/>
      <family val="2"/>
    </font>
    <font>
      <i/>
      <sz val="12"/>
      <name val="Arial"/>
      <family val="2"/>
    </font>
    <font>
      <sz val="12"/>
      <name val="Times New Roman"/>
      <family val="1"/>
    </font>
    <font>
      <b/>
      <sz val="12"/>
      <name val="Times New Roman"/>
      <family val="1"/>
    </font>
    <font>
      <b/>
      <sz val="7"/>
      <name val="Times New Roman"/>
      <family val="1"/>
    </font>
    <font>
      <sz val="7"/>
      <name val="Times New Roman"/>
      <family val="1"/>
    </font>
    <font>
      <sz val="12"/>
      <color indexed="10"/>
      <name val="Times New Roman"/>
      <family val="1"/>
    </font>
    <font>
      <sz val="12"/>
      <color indexed="8"/>
      <name val="Arial"/>
      <family val="2"/>
    </font>
    <font>
      <sz val="17"/>
      <color indexed="8"/>
      <name val="Arial"/>
      <family val="0"/>
    </font>
    <font>
      <sz val="6"/>
      <color indexed="8"/>
      <name val="Arial"/>
      <family val="0"/>
    </font>
    <font>
      <sz val="6.7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sz val="10"/>
      <color indexed="60"/>
      <name val="Arial"/>
      <family val="2"/>
    </font>
    <font>
      <b/>
      <sz val="12"/>
      <color indexed="25"/>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theme="0"/>
      <name val="Arial"/>
      <family val="2"/>
    </font>
    <font>
      <sz val="12"/>
      <color theme="1"/>
      <name val="Arial"/>
      <family val="2"/>
    </font>
    <font>
      <b/>
      <sz val="10"/>
      <color theme="5" tint="-0.24997000396251678"/>
      <name val="Arial"/>
      <family val="2"/>
    </font>
    <font>
      <sz val="10"/>
      <color theme="5" tint="-0.2499700039625167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61"/>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0" borderId="0" applyNumberFormat="0" applyFill="0" applyBorder="0" applyAlignment="0" applyProtection="0"/>
    <xf numFmtId="0" fontId="6"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68"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175">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0" fillId="0" borderId="0" xfId="0" applyFont="1" applyAlignment="1">
      <alignment/>
    </xf>
    <xf numFmtId="0" fontId="0" fillId="0" borderId="0" xfId="0" applyFont="1" applyAlignment="1">
      <alignment vertical="top" wrapText="1"/>
    </xf>
    <xf numFmtId="0" fontId="0" fillId="0" borderId="10" xfId="0" applyFont="1" applyBorder="1" applyAlignment="1">
      <alignment vertical="top" wrapText="1"/>
    </xf>
    <xf numFmtId="0" fontId="0" fillId="0" borderId="0" xfId="0" applyFont="1" applyAlignment="1">
      <alignment/>
    </xf>
    <xf numFmtId="0" fontId="7" fillId="0" borderId="0" xfId="0" applyFont="1" applyAlignment="1">
      <alignment/>
    </xf>
    <xf numFmtId="39" fontId="7" fillId="0" borderId="0" xfId="0" applyNumberFormat="1" applyFont="1" applyAlignment="1">
      <alignment/>
    </xf>
    <xf numFmtId="0" fontId="7" fillId="0" borderId="0" xfId="0" applyFont="1" applyAlignment="1">
      <alignment horizontal="center" vertical="top" wrapText="1"/>
    </xf>
    <xf numFmtId="0" fontId="8" fillId="0" borderId="0" xfId="0" applyFont="1" applyAlignment="1">
      <alignment/>
    </xf>
    <xf numFmtId="0" fontId="2" fillId="0" borderId="0" xfId="0" applyFont="1" applyAlignment="1">
      <alignment vertical="top" wrapText="1"/>
    </xf>
    <xf numFmtId="9" fontId="0" fillId="0" borderId="0" xfId="0" applyNumberFormat="1" applyFont="1" applyAlignment="1">
      <alignment/>
    </xf>
    <xf numFmtId="185" fontId="0" fillId="0" borderId="0" xfId="0" applyNumberFormat="1" applyFont="1" applyAlignment="1">
      <alignment/>
    </xf>
    <xf numFmtId="0" fontId="0" fillId="0" borderId="10" xfId="0" applyFont="1" applyBorder="1" applyAlignment="1">
      <alignment horizontal="left" vertical="top" wrapText="1"/>
    </xf>
    <xf numFmtId="0" fontId="10" fillId="0" borderId="0" xfId="0" applyFont="1" applyAlignment="1">
      <alignment horizontal="center"/>
    </xf>
    <xf numFmtId="0" fontId="11" fillId="0" borderId="0" xfId="0" applyFont="1" applyAlignment="1">
      <alignment/>
    </xf>
    <xf numFmtId="0" fontId="12" fillId="0" borderId="0" xfId="0" applyFont="1" applyAlignment="1">
      <alignment/>
    </xf>
    <xf numFmtId="39" fontId="13" fillId="0" borderId="0" xfId="0" applyNumberFormat="1" applyFont="1" applyBorder="1" applyAlignment="1">
      <alignment horizontal="left" vertical="top"/>
    </xf>
    <xf numFmtId="0" fontId="14" fillId="0" borderId="11" xfId="0" applyFont="1" applyBorder="1" applyAlignment="1">
      <alignment vertical="top" wrapText="1"/>
    </xf>
    <xf numFmtId="0" fontId="15" fillId="0" borderId="0" xfId="0" applyFont="1" applyFill="1" applyBorder="1" applyAlignment="1">
      <alignment horizontal="left" vertical="top" wrapText="1"/>
    </xf>
    <xf numFmtId="0" fontId="16" fillId="0" borderId="0" xfId="0" applyFont="1" applyBorder="1" applyAlignment="1">
      <alignment/>
    </xf>
    <xf numFmtId="0" fontId="0" fillId="0" borderId="0" xfId="0" applyFont="1" applyAlignment="1">
      <alignment horizontal="left"/>
    </xf>
    <xf numFmtId="9" fontId="15" fillId="0" borderId="12" xfId="0" applyNumberFormat="1" applyFont="1" applyBorder="1" applyAlignment="1">
      <alignment horizontal="right" vertical="top" wrapText="1"/>
    </xf>
    <xf numFmtId="9" fontId="18" fillId="0" borderId="12" xfId="0" applyNumberFormat="1" applyFont="1" applyBorder="1" applyAlignment="1">
      <alignment horizontal="right" vertical="top" wrapText="1"/>
    </xf>
    <xf numFmtId="0" fontId="15" fillId="33" borderId="12" xfId="0" applyFont="1" applyFill="1" applyBorder="1" applyAlignment="1">
      <alignment horizontal="right" vertical="top" wrapText="1"/>
    </xf>
    <xf numFmtId="0" fontId="15" fillId="34" borderId="12" xfId="0" applyFont="1" applyFill="1" applyBorder="1" applyAlignment="1">
      <alignment horizontal="right" vertical="top" wrapText="1"/>
    </xf>
    <xf numFmtId="0" fontId="18" fillId="35" borderId="12" xfId="0" applyFont="1" applyFill="1" applyBorder="1" applyAlignment="1">
      <alignment horizontal="right" vertical="top" wrapText="1"/>
    </xf>
    <xf numFmtId="0" fontId="17" fillId="0" borderId="12" xfId="0" applyFont="1" applyBorder="1" applyAlignment="1">
      <alignment horizontal="left" vertical="top" wrapText="1"/>
    </xf>
    <xf numFmtId="0" fontId="0" fillId="0" borderId="13" xfId="0" applyFont="1" applyBorder="1" applyAlignment="1">
      <alignment/>
    </xf>
    <xf numFmtId="0" fontId="0" fillId="0" borderId="14" xfId="0" applyFont="1" applyBorder="1" applyAlignment="1">
      <alignment/>
    </xf>
    <xf numFmtId="0" fontId="0" fillId="0" borderId="0" xfId="0" applyFont="1" applyAlignment="1">
      <alignment/>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xf>
    <xf numFmtId="0" fontId="22" fillId="0" borderId="0" xfId="0" applyFont="1" applyAlignment="1">
      <alignment/>
    </xf>
    <xf numFmtId="0" fontId="22" fillId="0" borderId="0" xfId="0" applyFont="1" applyAlignment="1">
      <alignment/>
    </xf>
    <xf numFmtId="39" fontId="23" fillId="0" borderId="0" xfId="0" applyNumberFormat="1" applyFont="1" applyBorder="1" applyAlignment="1">
      <alignment horizontal="left" vertical="top"/>
    </xf>
    <xf numFmtId="0" fontId="24" fillId="36" borderId="15" xfId="0" applyFont="1" applyFill="1" applyBorder="1" applyAlignment="1">
      <alignment vertical="top" wrapText="1"/>
    </xf>
    <xf numFmtId="0" fontId="24" fillId="36" borderId="16" xfId="0" applyFont="1" applyFill="1" applyBorder="1" applyAlignment="1">
      <alignment vertical="top" wrapText="1"/>
    </xf>
    <xf numFmtId="0" fontId="4" fillId="36" borderId="13" xfId="0" applyFont="1" applyFill="1" applyBorder="1" applyAlignment="1">
      <alignment horizontal="left" vertical="top" wrapText="1"/>
    </xf>
    <xf numFmtId="0" fontId="9" fillId="36" borderId="13" xfId="0" applyFont="1" applyFill="1" applyBorder="1" applyAlignment="1">
      <alignment horizontal="left" vertical="top" wrapText="1"/>
    </xf>
    <xf numFmtId="0" fontId="4" fillId="36" borderId="14" xfId="0" applyFont="1" applyFill="1" applyBorder="1" applyAlignment="1">
      <alignment horizontal="left" vertical="top" wrapText="1"/>
    </xf>
    <xf numFmtId="0" fontId="4" fillId="36" borderId="11" xfId="0" applyFont="1" applyFill="1" applyBorder="1" applyAlignment="1">
      <alignment horizontal="left" vertical="top" wrapText="1"/>
    </xf>
    <xf numFmtId="0" fontId="9" fillId="36" borderId="14" xfId="0" applyFont="1" applyFill="1" applyBorder="1" applyAlignment="1">
      <alignment horizontal="left" vertical="top" wrapText="1"/>
    </xf>
    <xf numFmtId="0" fontId="25" fillId="36" borderId="15" xfId="0" applyFont="1" applyFill="1" applyBorder="1" applyAlignment="1">
      <alignment horizontal="left" vertical="top" wrapText="1"/>
    </xf>
    <xf numFmtId="0" fontId="25" fillId="36" borderId="16" xfId="0" applyFont="1" applyFill="1" applyBorder="1" applyAlignment="1">
      <alignment horizontal="left" vertical="top" wrapText="1"/>
    </xf>
    <xf numFmtId="0" fontId="26" fillId="36" borderId="16" xfId="0" applyFont="1" applyFill="1" applyBorder="1" applyAlignment="1">
      <alignment horizontal="right" vertical="top" wrapText="1"/>
    </xf>
    <xf numFmtId="0" fontId="27" fillId="36" borderId="14" xfId="0" applyFont="1" applyFill="1" applyBorder="1" applyAlignment="1">
      <alignment horizontal="left" vertical="top" wrapText="1"/>
    </xf>
    <xf numFmtId="0" fontId="25" fillId="36" borderId="15" xfId="0" applyFont="1" applyFill="1" applyBorder="1" applyAlignment="1">
      <alignment/>
    </xf>
    <xf numFmtId="0" fontId="25" fillId="36" borderId="16" xfId="0" applyFont="1" applyFill="1" applyBorder="1" applyAlignment="1">
      <alignment horizontal="right"/>
    </xf>
    <xf numFmtId="0" fontId="27" fillId="36" borderId="14" xfId="0" applyFont="1" applyFill="1" applyBorder="1" applyAlignment="1">
      <alignment/>
    </xf>
    <xf numFmtId="0" fontId="28" fillId="0" borderId="0" xfId="0" applyFont="1" applyAlignment="1">
      <alignment/>
    </xf>
    <xf numFmtId="0" fontId="29" fillId="0" borderId="0" xfId="0" applyFont="1" applyFill="1" applyAlignment="1">
      <alignment/>
    </xf>
    <xf numFmtId="0" fontId="20" fillId="0" borderId="0" xfId="0" applyFont="1" applyFill="1" applyAlignment="1">
      <alignment/>
    </xf>
    <xf numFmtId="0" fontId="22" fillId="0" borderId="0" xfId="0" applyFont="1" applyAlignment="1">
      <alignment/>
    </xf>
    <xf numFmtId="0" fontId="30" fillId="0" borderId="0" xfId="0" applyFont="1" applyAlignment="1">
      <alignment/>
    </xf>
    <xf numFmtId="1" fontId="15" fillId="0" borderId="12" xfId="0" applyNumberFormat="1" applyFont="1" applyBorder="1" applyAlignment="1">
      <alignment horizontal="right" vertical="top" wrapText="1"/>
    </xf>
    <xf numFmtId="1" fontId="18" fillId="0" borderId="12" xfId="0" applyNumberFormat="1" applyFont="1" applyBorder="1" applyAlignment="1">
      <alignment horizontal="right" vertical="top" wrapText="1"/>
    </xf>
    <xf numFmtId="0" fontId="23" fillId="0" borderId="0" xfId="0" applyFont="1" applyAlignment="1">
      <alignment/>
    </xf>
    <xf numFmtId="0" fontId="22" fillId="0" borderId="0" xfId="0" applyFont="1" applyAlignment="1">
      <alignment wrapText="1"/>
    </xf>
    <xf numFmtId="0" fontId="28" fillId="0" borderId="10" xfId="0" applyFont="1" applyBorder="1" applyAlignment="1">
      <alignment/>
    </xf>
    <xf numFmtId="0" fontId="28" fillId="0" borderId="10" xfId="0" applyFont="1" applyBorder="1" applyAlignment="1">
      <alignment wrapText="1"/>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0" fontId="28" fillId="0" borderId="17" xfId="0" applyFont="1" applyBorder="1" applyAlignment="1">
      <alignment wrapText="1"/>
    </xf>
    <xf numFmtId="0" fontId="28" fillId="0" borderId="17" xfId="0" applyFont="1" applyBorder="1" applyAlignment="1">
      <alignment/>
    </xf>
    <xf numFmtId="0" fontId="0" fillId="0" borderId="0" xfId="0" applyAlignment="1">
      <alignment vertical="top" wrapText="1"/>
    </xf>
    <xf numFmtId="0" fontId="0" fillId="0" borderId="0" xfId="0" applyAlignment="1">
      <alignment wrapText="1"/>
    </xf>
    <xf numFmtId="0" fontId="0" fillId="0" borderId="10" xfId="0" applyFont="1" applyBorder="1" applyAlignment="1">
      <alignment/>
    </xf>
    <xf numFmtId="0" fontId="5" fillId="0" borderId="10" xfId="53" applyBorder="1" applyAlignment="1" applyProtection="1">
      <alignment/>
      <protection/>
    </xf>
    <xf numFmtId="0" fontId="2" fillId="37" borderId="10" xfId="0" applyFont="1" applyFill="1" applyBorder="1" applyAlignment="1">
      <alignment horizontal="center"/>
    </xf>
    <xf numFmtId="0" fontId="2" fillId="37" borderId="10" xfId="0" applyFont="1" applyFill="1" applyBorder="1" applyAlignment="1">
      <alignment horizontal="center" wrapText="1"/>
    </xf>
    <xf numFmtId="0" fontId="31" fillId="37" borderId="10" xfId="0" applyFont="1" applyFill="1" applyBorder="1" applyAlignment="1">
      <alignment horizontal="center"/>
    </xf>
    <xf numFmtId="0" fontId="32" fillId="0" borderId="10" xfId="53" applyFont="1" applyBorder="1" applyAlignment="1" applyProtection="1">
      <alignment/>
      <protection/>
    </xf>
    <xf numFmtId="0" fontId="0" fillId="0" borderId="10" xfId="0" applyBorder="1" applyAlignment="1">
      <alignment horizontal="center"/>
    </xf>
    <xf numFmtId="0" fontId="0" fillId="38" borderId="0" xfId="0" applyFont="1" applyFill="1" applyAlignment="1">
      <alignment vertical="top" wrapText="1"/>
    </xf>
    <xf numFmtId="0" fontId="2" fillId="0" borderId="18" xfId="0" applyFont="1" applyBorder="1" applyAlignment="1">
      <alignment/>
    </xf>
    <xf numFmtId="0" fontId="0" fillId="0" borderId="18" xfId="0" applyBorder="1" applyAlignment="1">
      <alignment/>
    </xf>
    <xf numFmtId="0" fontId="0" fillId="0" borderId="0" xfId="0" applyFont="1" applyBorder="1" applyAlignment="1">
      <alignment vertical="top" wrapText="1"/>
    </xf>
    <xf numFmtId="0" fontId="0" fillId="39" borderId="0" xfId="0" applyFont="1" applyFill="1" applyAlignment="1">
      <alignment/>
    </xf>
    <xf numFmtId="0" fontId="0" fillId="0" borderId="0" xfId="0" applyFont="1" applyFill="1" applyAlignment="1">
      <alignment/>
    </xf>
    <xf numFmtId="0" fontId="34" fillId="36" borderId="10" xfId="0" applyFont="1" applyFill="1" applyBorder="1" applyAlignment="1">
      <alignment horizontal="center" vertical="center" wrapText="1"/>
    </xf>
    <xf numFmtId="0" fontId="34" fillId="36" borderId="10" xfId="0" applyFont="1" applyFill="1" applyBorder="1" applyAlignment="1">
      <alignment/>
    </xf>
    <xf numFmtId="9" fontId="34" fillId="36" borderId="10" xfId="0" applyNumberFormat="1" applyFont="1" applyFill="1" applyBorder="1" applyAlignment="1">
      <alignment horizontal="center" vertical="center" wrapText="1"/>
    </xf>
    <xf numFmtId="185" fontId="34" fillId="36" borderId="10" xfId="0" applyNumberFormat="1" applyFont="1" applyFill="1" applyBorder="1" applyAlignment="1">
      <alignment horizontal="center" vertical="center" wrapText="1"/>
    </xf>
    <xf numFmtId="0" fontId="35" fillId="0" borderId="19" xfId="0" applyFont="1" applyBorder="1" applyAlignment="1">
      <alignment horizontal="left" vertical="top" wrapText="1"/>
    </xf>
    <xf numFmtId="0" fontId="35" fillId="40" borderId="19" xfId="0" applyFont="1" applyFill="1" applyBorder="1" applyAlignment="1">
      <alignment horizontal="left" vertical="top" wrapText="1"/>
    </xf>
    <xf numFmtId="0" fontId="35" fillId="39" borderId="19" xfId="0" applyFont="1" applyFill="1" applyBorder="1" applyAlignment="1">
      <alignment horizontal="left" vertical="top" wrapText="1"/>
    </xf>
    <xf numFmtId="0" fontId="35" fillId="0" borderId="17" xfId="0" applyFont="1" applyBorder="1" applyAlignment="1">
      <alignment horizontal="left" vertical="top" wrapText="1"/>
    </xf>
    <xf numFmtId="0" fontId="36" fillId="0" borderId="10" xfId="0" applyFont="1" applyBorder="1" applyAlignment="1">
      <alignment horizontal="center" vertical="top" wrapText="1"/>
    </xf>
    <xf numFmtId="0" fontId="85" fillId="0" borderId="10" xfId="0" applyFont="1" applyBorder="1" applyAlignment="1">
      <alignment vertical="top" wrapText="1"/>
    </xf>
    <xf numFmtId="0" fontId="36" fillId="0" borderId="10" xfId="0" applyFont="1" applyBorder="1" applyAlignment="1">
      <alignment horizontal="left" vertical="top" wrapText="1"/>
    </xf>
    <xf numFmtId="0" fontId="36" fillId="0" borderId="10" xfId="0" applyFont="1" applyFill="1" applyBorder="1" applyAlignment="1">
      <alignment horizontal="center" vertical="top" wrapText="1"/>
    </xf>
    <xf numFmtId="0" fontId="36" fillId="0" borderId="10" xfId="0" applyFont="1" applyBorder="1" applyAlignment="1">
      <alignment vertical="top" wrapText="1"/>
    </xf>
    <xf numFmtId="0" fontId="36" fillId="0" borderId="10" xfId="0" applyFont="1" applyFill="1" applyBorder="1" applyAlignment="1">
      <alignment horizontal="left" vertical="top" wrapText="1"/>
    </xf>
    <xf numFmtId="0" fontId="36" fillId="0" borderId="10" xfId="0" applyFont="1" applyFill="1" applyBorder="1" applyAlignment="1">
      <alignment vertical="top" wrapText="1"/>
    </xf>
    <xf numFmtId="0" fontId="85" fillId="0" borderId="10" xfId="0" applyFont="1" applyBorder="1" applyAlignment="1">
      <alignment vertical="top" wrapText="1" readingOrder="1"/>
    </xf>
    <xf numFmtId="0" fontId="36" fillId="0" borderId="10" xfId="58" applyFont="1" applyFill="1" applyBorder="1" applyAlignment="1">
      <alignment vertical="top" wrapText="1"/>
      <protection/>
    </xf>
    <xf numFmtId="1" fontId="36" fillId="0" borderId="10" xfId="0" applyNumberFormat="1" applyFont="1" applyFill="1" applyBorder="1" applyAlignment="1">
      <alignment horizontal="center" vertical="top" wrapText="1"/>
    </xf>
    <xf numFmtId="39" fontId="36" fillId="0" borderId="10" xfId="0" applyNumberFormat="1" applyFont="1" applyFill="1" applyBorder="1" applyAlignment="1">
      <alignment horizontal="center" vertical="top" wrapText="1"/>
    </xf>
    <xf numFmtId="15" fontId="36" fillId="0" borderId="10" xfId="0" applyNumberFormat="1" applyFont="1" applyFill="1" applyBorder="1" applyAlignment="1">
      <alignment horizontal="left" vertical="top" wrapText="1"/>
    </xf>
    <xf numFmtId="185" fontId="36" fillId="0" borderId="10" xfId="0" applyNumberFormat="1" applyFont="1" applyFill="1" applyBorder="1" applyAlignment="1">
      <alignment horizontal="left" vertical="top" wrapText="1"/>
    </xf>
    <xf numFmtId="1" fontId="36" fillId="0" borderId="10" xfId="0" applyNumberFormat="1" applyFont="1" applyFill="1" applyBorder="1" applyAlignment="1">
      <alignment vertical="top" wrapText="1"/>
    </xf>
    <xf numFmtId="39" fontId="36" fillId="0" borderId="10" xfId="0" applyNumberFormat="1" applyFont="1" applyFill="1" applyBorder="1" applyAlignment="1">
      <alignment vertical="top" wrapText="1"/>
    </xf>
    <xf numFmtId="185" fontId="36" fillId="0" borderId="10" xfId="0" applyNumberFormat="1" applyFont="1" applyFill="1" applyBorder="1" applyAlignment="1">
      <alignment vertical="top" wrapText="1"/>
    </xf>
    <xf numFmtId="0" fontId="86" fillId="36" borderId="10" xfId="0" applyFont="1" applyFill="1" applyBorder="1" applyAlignment="1">
      <alignment horizontal="center" vertical="center" wrapText="1"/>
    </xf>
    <xf numFmtId="0" fontId="33" fillId="0" borderId="0" xfId="0" applyFont="1" applyAlignment="1">
      <alignment horizontal="left" vertical="center" indent="4"/>
    </xf>
    <xf numFmtId="0" fontId="36" fillId="38" borderId="10" xfId="0" applyFont="1" applyFill="1" applyBorder="1" applyAlignment="1">
      <alignment horizontal="center" vertical="top" wrapText="1"/>
    </xf>
    <xf numFmtId="0" fontId="36" fillId="38" borderId="10" xfId="0" applyFont="1" applyFill="1" applyBorder="1" applyAlignment="1">
      <alignment horizontal="left" vertical="top" wrapText="1"/>
    </xf>
    <xf numFmtId="0" fontId="36" fillId="0" borderId="20" xfId="0" applyFont="1" applyFill="1" applyBorder="1" applyAlignment="1">
      <alignment horizontal="left" vertical="top" wrapText="1"/>
    </xf>
    <xf numFmtId="0" fontId="36" fillId="0" borderId="10" xfId="0" applyFont="1" applyFill="1" applyBorder="1" applyAlignment="1">
      <alignment horizontal="left" vertical="top" wrapText="1" readingOrder="1"/>
    </xf>
    <xf numFmtId="1" fontId="36" fillId="0" borderId="10" xfId="0" applyNumberFormat="1" applyFont="1" applyFill="1" applyBorder="1" applyAlignment="1">
      <alignment horizontal="left" vertical="top" wrapText="1"/>
    </xf>
    <xf numFmtId="39" fontId="36" fillId="0" borderId="10" xfId="0" applyNumberFormat="1" applyFont="1" applyFill="1" applyBorder="1" applyAlignment="1">
      <alignment horizontal="left" vertical="top" wrapText="1"/>
    </xf>
    <xf numFmtId="0" fontId="36" fillId="0" borderId="0" xfId="0" applyFont="1" applyAlignment="1">
      <alignment horizontal="left" vertical="top" wrapText="1"/>
    </xf>
    <xf numFmtId="0" fontId="0" fillId="0" borderId="0" xfId="0" applyAlignment="1">
      <alignment horizontal="left" vertical="top"/>
    </xf>
    <xf numFmtId="0" fontId="0" fillId="0" borderId="10" xfId="0" applyFont="1" applyBorder="1" applyAlignment="1">
      <alignment horizontal="left" vertical="top"/>
    </xf>
    <xf numFmtId="0" fontId="33" fillId="0" borderId="10" xfId="0" applyFont="1" applyBorder="1" applyAlignment="1">
      <alignment horizontal="left" vertical="top"/>
    </xf>
    <xf numFmtId="0" fontId="33" fillId="0" borderId="0" xfId="0" applyFont="1" applyAlignment="1">
      <alignment horizontal="left" vertical="top" indent="4"/>
    </xf>
    <xf numFmtId="0" fontId="0" fillId="0" borderId="10" xfId="0" applyBorder="1" applyAlignment="1">
      <alignment horizontal="center" vertical="top"/>
    </xf>
    <xf numFmtId="0" fontId="85" fillId="0" borderId="0" xfId="0" applyFont="1" applyAlignment="1">
      <alignment vertical="top" wrapText="1"/>
    </xf>
    <xf numFmtId="0" fontId="85" fillId="0" borderId="0" xfId="0" applyFont="1" applyAlignment="1">
      <alignment horizontal="left" vertical="top" wrapText="1"/>
    </xf>
    <xf numFmtId="0" fontId="36" fillId="0" borderId="0" xfId="0" applyFont="1" applyAlignment="1">
      <alignment vertical="top" wrapText="1"/>
    </xf>
    <xf numFmtId="0" fontId="37" fillId="36" borderId="10" xfId="0" applyFont="1" applyFill="1" applyBorder="1" applyAlignment="1">
      <alignment horizontal="center" vertical="center" wrapText="1"/>
    </xf>
    <xf numFmtId="0" fontId="37" fillId="36" borderId="10" xfId="0" applyFont="1" applyFill="1" applyBorder="1" applyAlignment="1">
      <alignment/>
    </xf>
    <xf numFmtId="9" fontId="37" fillId="36" borderId="10" xfId="0" applyNumberFormat="1" applyFont="1" applyFill="1" applyBorder="1" applyAlignment="1">
      <alignment horizontal="center" vertical="center" wrapText="1"/>
    </xf>
    <xf numFmtId="185" fontId="37" fillId="36" borderId="10" xfId="0" applyNumberFormat="1" applyFont="1" applyFill="1" applyBorder="1" applyAlignment="1">
      <alignment horizontal="center" vertical="center" wrapText="1"/>
    </xf>
    <xf numFmtId="0" fontId="36" fillId="0" borderId="10" xfId="0" applyFont="1" applyBorder="1" applyAlignment="1">
      <alignment vertical="top" wrapText="1" readingOrder="1"/>
    </xf>
    <xf numFmtId="0" fontId="36" fillId="0" borderId="10" xfId="0" applyFont="1" applyBorder="1" applyAlignment="1">
      <alignment wrapText="1"/>
    </xf>
    <xf numFmtId="0" fontId="36" fillId="0" borderId="20" xfId="0" applyFont="1" applyBorder="1" applyAlignment="1">
      <alignment horizontal="center" vertical="top" wrapText="1"/>
    </xf>
    <xf numFmtId="0" fontId="85" fillId="0" borderId="20" xfId="0" applyFont="1" applyBorder="1" applyAlignment="1">
      <alignment vertical="top" wrapText="1"/>
    </xf>
    <xf numFmtId="0" fontId="36" fillId="0" borderId="20" xfId="0" applyFont="1" applyBorder="1" applyAlignment="1">
      <alignment horizontal="left" vertical="top" wrapText="1"/>
    </xf>
    <xf numFmtId="0" fontId="36" fillId="0" borderId="20" xfId="0" applyFont="1" applyFill="1" applyBorder="1" applyAlignment="1">
      <alignment horizontal="left" vertical="top" wrapText="1" readingOrder="1"/>
    </xf>
    <xf numFmtId="0" fontId="36" fillId="0" borderId="20" xfId="0" applyFont="1" applyFill="1" applyBorder="1" applyAlignment="1">
      <alignment horizontal="center" vertical="top" wrapText="1"/>
    </xf>
    <xf numFmtId="1" fontId="36" fillId="0" borderId="20" xfId="0" applyNumberFormat="1" applyFont="1" applyFill="1" applyBorder="1" applyAlignment="1">
      <alignment horizontal="center" vertical="top" wrapText="1"/>
    </xf>
    <xf numFmtId="39" fontId="36" fillId="0" borderId="20" xfId="0" applyNumberFormat="1" applyFont="1" applyFill="1" applyBorder="1" applyAlignment="1">
      <alignment horizontal="center" vertical="top" wrapText="1"/>
    </xf>
    <xf numFmtId="0" fontId="36" fillId="0" borderId="20" xfId="0" applyFont="1" applyFill="1" applyBorder="1" applyAlignment="1">
      <alignment vertical="top" wrapText="1"/>
    </xf>
    <xf numFmtId="185" fontId="36" fillId="0" borderId="20" xfId="0" applyNumberFormat="1" applyFont="1" applyFill="1" applyBorder="1" applyAlignment="1">
      <alignment horizontal="left" vertical="top" wrapText="1"/>
    </xf>
    <xf numFmtId="0" fontId="36" fillId="0" borderId="0" xfId="0" applyFont="1" applyAlignment="1">
      <alignment/>
    </xf>
    <xf numFmtId="0" fontId="36" fillId="0" borderId="10" xfId="0" applyFont="1" applyBorder="1" applyAlignment="1">
      <alignment horizontal="center" vertical="center"/>
    </xf>
    <xf numFmtId="0" fontId="0" fillId="0" borderId="0" xfId="0" applyFont="1" applyAlignment="1">
      <alignment horizontal="center" vertical="top"/>
    </xf>
    <xf numFmtId="0" fontId="36" fillId="0" borderId="10" xfId="0" applyFont="1" applyBorder="1" applyAlignment="1">
      <alignment horizontal="center" vertical="top"/>
    </xf>
    <xf numFmtId="185" fontId="36" fillId="0" borderId="10" xfId="0" applyNumberFormat="1" applyFont="1" applyBorder="1" applyAlignment="1">
      <alignment vertical="top"/>
    </xf>
    <xf numFmtId="0" fontId="0" fillId="38" borderId="0" xfId="0" applyFont="1" applyFill="1" applyAlignment="1">
      <alignment/>
    </xf>
    <xf numFmtId="0" fontId="87" fillId="0" borderId="10" xfId="0" applyFont="1" applyBorder="1" applyAlignment="1">
      <alignment vertical="top" wrapText="1"/>
    </xf>
    <xf numFmtId="0" fontId="36" fillId="37" borderId="19" xfId="0" applyFont="1" applyFill="1" applyBorder="1" applyAlignment="1">
      <alignment horizontal="left" vertical="top" wrapText="1"/>
    </xf>
    <xf numFmtId="0" fontId="36" fillId="37" borderId="17" xfId="0" applyFont="1" applyFill="1" applyBorder="1" applyAlignment="1">
      <alignment horizontal="left" vertical="top" wrapText="1"/>
    </xf>
    <xf numFmtId="0" fontId="88" fillId="0" borderId="0" xfId="0" applyFont="1" applyAlignment="1">
      <alignment/>
    </xf>
    <xf numFmtId="0" fontId="36" fillId="0" borderId="21" xfId="0" applyFont="1" applyFill="1" applyBorder="1" applyAlignment="1">
      <alignment horizontal="center" vertical="top" wrapText="1"/>
    </xf>
    <xf numFmtId="0" fontId="36" fillId="38" borderId="10" xfId="0" applyFont="1" applyFill="1" applyBorder="1" applyAlignment="1">
      <alignment vertical="top" wrapText="1"/>
    </xf>
    <xf numFmtId="0" fontId="40" fillId="0" borderId="0" xfId="0" applyFont="1" applyAlignment="1">
      <alignment horizontal="left" vertical="center" indent="2"/>
    </xf>
    <xf numFmtId="0" fontId="39" fillId="0" borderId="0" xfId="0" applyFont="1" applyAlignment="1">
      <alignment horizontal="justify" vertical="center"/>
    </xf>
    <xf numFmtId="0" fontId="39" fillId="0" borderId="0" xfId="0" applyFont="1" applyAlignment="1">
      <alignment horizontal="left" vertical="center" indent="6"/>
    </xf>
    <xf numFmtId="0" fontId="12" fillId="0" borderId="0" xfId="0" applyFont="1" applyAlignment="1">
      <alignment horizontal="left" vertical="center" indent="5"/>
    </xf>
    <xf numFmtId="0" fontId="88" fillId="0" borderId="10" xfId="0" applyFont="1" applyBorder="1" applyAlignment="1">
      <alignment/>
    </xf>
    <xf numFmtId="0" fontId="89" fillId="0" borderId="10" xfId="0" applyFont="1" applyBorder="1" applyAlignment="1">
      <alignment/>
    </xf>
    <xf numFmtId="0" fontId="89" fillId="0" borderId="0" xfId="0" applyFont="1" applyAlignment="1">
      <alignment/>
    </xf>
    <xf numFmtId="0" fontId="88" fillId="0" borderId="10" xfId="0" applyFont="1" applyBorder="1" applyAlignment="1">
      <alignment vertical="top"/>
    </xf>
    <xf numFmtId="0" fontId="89" fillId="0" borderId="10" xfId="0" applyFont="1" applyBorder="1" applyAlignment="1">
      <alignment horizontal="left" vertical="center" indent="5"/>
    </xf>
    <xf numFmtId="0" fontId="88" fillId="0" borderId="10" xfId="0" applyFont="1" applyBorder="1" applyAlignment="1">
      <alignment horizontal="right" vertical="top"/>
    </xf>
    <xf numFmtId="0" fontId="88" fillId="0" borderId="10" xfId="0" applyFont="1" applyBorder="1" applyAlignment="1">
      <alignment horizontal="right"/>
    </xf>
    <xf numFmtId="0" fontId="36" fillId="0" borderId="0" xfId="0" applyFont="1" applyBorder="1" applyAlignment="1">
      <alignment vertical="top" wrapText="1"/>
    </xf>
    <xf numFmtId="0" fontId="36" fillId="0" borderId="0" xfId="0" applyFont="1" applyFill="1" applyBorder="1" applyAlignment="1">
      <alignment vertical="top" wrapText="1"/>
    </xf>
    <xf numFmtId="0" fontId="36" fillId="0" borderId="0" xfId="0" applyFont="1" applyFill="1" applyBorder="1" applyAlignment="1">
      <alignment horizontal="left" vertical="top" wrapText="1"/>
    </xf>
    <xf numFmtId="0" fontId="36" fillId="0" borderId="10" xfId="0" applyFont="1" applyBorder="1" applyAlignment="1">
      <alignment vertical="top"/>
    </xf>
    <xf numFmtId="0" fontId="0" fillId="0" borderId="20" xfId="0" applyFont="1" applyBorder="1" applyAlignment="1">
      <alignment horizontal="left" vertical="top" wrapText="1"/>
    </xf>
    <xf numFmtId="185" fontId="36" fillId="0" borderId="10" xfId="0" applyNumberFormat="1" applyFont="1" applyBorder="1" applyAlignment="1">
      <alignment vertical="top" wrapText="1"/>
    </xf>
    <xf numFmtId="0" fontId="0" fillId="0" borderId="22" xfId="0" applyFont="1" applyBorder="1" applyAlignment="1">
      <alignment horizontal="left" vertical="top" wrapText="1"/>
    </xf>
    <xf numFmtId="0" fontId="85" fillId="0" borderId="17" xfId="0" applyFont="1" applyBorder="1" applyAlignment="1">
      <alignment vertical="top" wrapText="1"/>
    </xf>
    <xf numFmtId="39" fontId="23" fillId="0" borderId="0" xfId="0" applyNumberFormat="1" applyFont="1" applyBorder="1" applyAlignment="1">
      <alignment horizontal="left" vertical="top"/>
    </xf>
    <xf numFmtId="39" fontId="22" fillId="0" borderId="0" xfId="0" applyNumberFormat="1" applyFont="1" applyBorder="1" applyAlignment="1">
      <alignment vertical="top" wrapText="1"/>
    </xf>
    <xf numFmtId="0" fontId="22" fillId="0" borderId="0" xfId="0" applyFont="1" applyBorder="1" applyAlignment="1">
      <alignment vertical="top" wrapText="1"/>
    </xf>
    <xf numFmtId="0" fontId="22" fillId="0" borderId="0" xfId="0" applyFont="1" applyAlignment="1">
      <alignment horizontal="left" wrapText="1"/>
    </xf>
    <xf numFmtId="0" fontId="21" fillId="0" borderId="10" xfId="0" applyFont="1" applyBorder="1" applyAlignment="1">
      <alignment horizontal="center"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993366"/>
                </a:solidFill>
                <a:latin typeface="Arial"/>
                <a:ea typeface="Arial"/>
                <a:cs typeface="Arial"/>
              </a:rPr>
              <a:t>Inherent risk vs Residual risk exposure</a:t>
            </a:r>
          </a:p>
        </c:rich>
      </c:tx>
      <c:layout>
        <c:manualLayout>
          <c:xMode val="factor"/>
          <c:yMode val="factor"/>
          <c:x val="0.00075"/>
          <c:y val="-0.0015"/>
        </c:manualLayout>
      </c:layout>
      <c:spPr>
        <a:noFill/>
        <a:ln>
          <a:noFill/>
        </a:ln>
      </c:spPr>
    </c:title>
    <c:plotArea>
      <c:layout>
        <c:manualLayout>
          <c:xMode val="edge"/>
          <c:yMode val="edge"/>
          <c:x val="0.0355"/>
          <c:y val="0.12375"/>
          <c:w val="0.88"/>
          <c:h val="0.79975"/>
        </c:manualLayout>
      </c:layout>
      <c:barChart>
        <c:barDir val="col"/>
        <c:grouping val="clustered"/>
        <c:varyColors val="0"/>
        <c:ser>
          <c:idx val="0"/>
          <c:order val="0"/>
          <c:tx>
            <c:v>Inherent risk</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'2021-22 Strategic Risk Reg'!$A$7:$A$19</c:f>
              <c:numCach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'2021-22 Strategic Risk Reg'!$L$7:$L$19</c:f>
              <c:numCache>
                <c:ptCount val="13"/>
                <c:pt idx="0">
                  <c:v>20</c:v>
                </c:pt>
                <c:pt idx="1">
                  <c:v>25</c:v>
                </c:pt>
                <c:pt idx="2">
                  <c:v>25</c:v>
                </c:pt>
                <c:pt idx="3">
                  <c:v>20</c:v>
                </c:pt>
                <c:pt idx="4">
                  <c:v>20</c:v>
                </c:pt>
                <c:pt idx="5">
                  <c:v>20</c:v>
                </c:pt>
                <c:pt idx="6">
                  <c:v>20</c:v>
                </c:pt>
                <c:pt idx="7">
                  <c:v>12</c:v>
                </c:pt>
                <c:pt idx="8">
                  <c:v>16</c:v>
                </c:pt>
                <c:pt idx="9">
                  <c:v>20</c:v>
                </c:pt>
                <c:pt idx="10">
                  <c:v>25</c:v>
                </c:pt>
                <c:pt idx="11">
                  <c:v>25</c:v>
                </c:pt>
                <c:pt idx="12">
                  <c:v>16</c:v>
                </c:pt>
              </c:numCache>
            </c:numRef>
          </c:val>
        </c:ser>
        <c:ser>
          <c:idx val="1"/>
          <c:order val="1"/>
          <c:tx>
            <c:v>Residual risk</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'2021-22 Strategic Risk Reg'!$A$7:$A$19</c:f>
              <c:numCache>
                <c:ptCount val="13"/>
                <c:pt idx="0">
                  <c:v>1</c:v>
                </c:pt>
                <c:pt idx="1">
                  <c:v>2</c:v>
                </c:pt>
                <c:pt idx="2">
                  <c:v>3</c:v>
                </c:pt>
                <c:pt idx="3">
                  <c:v>4</c:v>
                </c:pt>
                <c:pt idx="4">
                  <c:v>5</c:v>
                </c:pt>
                <c:pt idx="5">
                  <c:v>6</c:v>
                </c:pt>
                <c:pt idx="6">
                  <c:v>7</c:v>
                </c:pt>
                <c:pt idx="7">
                  <c:v>8</c:v>
                </c:pt>
                <c:pt idx="8">
                  <c:v>9</c:v>
                </c:pt>
                <c:pt idx="9">
                  <c:v>10</c:v>
                </c:pt>
                <c:pt idx="10">
                  <c:v>11</c:v>
                </c:pt>
                <c:pt idx="11">
                  <c:v>12</c:v>
                </c:pt>
                <c:pt idx="12">
                  <c:v>13</c:v>
                </c:pt>
              </c:numCache>
            </c:numRef>
          </c:cat>
          <c:val>
            <c:numRef>
              <c:f>'2021-22 Strategic Risk Reg'!$Q$7:$Q$19</c:f>
              <c:numCache>
                <c:ptCount val="13"/>
                <c:pt idx="0">
                  <c:v>13</c:v>
                </c:pt>
                <c:pt idx="1">
                  <c:v>16.25</c:v>
                </c:pt>
                <c:pt idx="2">
                  <c:v>16.25</c:v>
                </c:pt>
                <c:pt idx="3">
                  <c:v>16</c:v>
                </c:pt>
                <c:pt idx="4">
                  <c:v>13</c:v>
                </c:pt>
                <c:pt idx="5">
                  <c:v>13</c:v>
                </c:pt>
                <c:pt idx="6">
                  <c:v>13</c:v>
                </c:pt>
                <c:pt idx="7">
                  <c:v>7.800000000000001</c:v>
                </c:pt>
                <c:pt idx="8">
                  <c:v>12.8</c:v>
                </c:pt>
                <c:pt idx="9">
                  <c:v>13</c:v>
                </c:pt>
                <c:pt idx="10">
                  <c:v>16.25</c:v>
                </c:pt>
                <c:pt idx="11">
                  <c:v>20</c:v>
                </c:pt>
                <c:pt idx="12">
                  <c:v>10.4</c:v>
                </c:pt>
              </c:numCache>
            </c:numRef>
          </c:val>
        </c:ser>
        <c:axId val="38159333"/>
        <c:axId val="7889678"/>
      </c:barChart>
      <c:catAx>
        <c:axId val="38159333"/>
        <c:scaling>
          <c:orientation val="minMax"/>
        </c:scaling>
        <c:axPos val="b"/>
        <c:title>
          <c:tx>
            <c:rich>
              <a:bodyPr vert="horz" rot="0" anchor="ctr"/>
              <a:lstStyle/>
              <a:p>
                <a:pPr algn="ctr">
                  <a:defRPr/>
                </a:pPr>
                <a:r>
                  <a:rPr lang="en-US" cap="none" sz="1200" b="1" i="0" u="none" baseline="0">
                    <a:solidFill>
                      <a:srgbClr val="993366"/>
                    </a:solidFill>
                    <a:latin typeface="Arial"/>
                    <a:ea typeface="Arial"/>
                    <a:cs typeface="Arial"/>
                  </a:rPr>
                  <a:t>Likelihood</a:t>
                </a:r>
              </a:p>
            </c:rich>
          </c:tx>
          <c:layout>
            <c:manualLayout>
              <c:xMode val="factor"/>
              <c:yMode val="factor"/>
              <c:x val="0.001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7889678"/>
        <c:crossesAt val="0"/>
        <c:auto val="1"/>
        <c:lblOffset val="100"/>
        <c:tickLblSkip val="1"/>
        <c:noMultiLvlLbl val="0"/>
      </c:catAx>
      <c:valAx>
        <c:axId val="7889678"/>
        <c:scaling>
          <c:orientation val="minMax"/>
          <c:max val="85"/>
          <c:min val="0"/>
        </c:scaling>
        <c:axPos val="l"/>
        <c:title>
          <c:tx>
            <c:rich>
              <a:bodyPr vert="horz" rot="-5400000" anchor="ctr"/>
              <a:lstStyle/>
              <a:p>
                <a:pPr algn="ctr">
                  <a:defRPr/>
                </a:pPr>
                <a:r>
                  <a:rPr lang="en-US" cap="none" sz="1200" b="1" i="0" u="none" baseline="0">
                    <a:solidFill>
                      <a:srgbClr val="993366"/>
                    </a:solidFill>
                    <a:latin typeface="Arial"/>
                    <a:ea typeface="Arial"/>
                    <a:cs typeface="Arial"/>
                  </a:rPr>
                  <a:t>Impact</a:t>
                </a:r>
              </a:p>
            </c:rich>
          </c:tx>
          <c:layout>
            <c:manualLayout>
              <c:xMode val="factor"/>
              <c:yMode val="factor"/>
              <c:x val="-0.001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159333"/>
        <c:crossesAt val="1"/>
        <c:crossBetween val="between"/>
        <c:dispUnits/>
        <c:majorUnit val="10"/>
        <c:minorUnit val="10"/>
      </c:valAx>
      <c:spPr>
        <a:noFill/>
        <a:ln>
          <a:noFill/>
        </a:ln>
      </c:spPr>
    </c:plotArea>
    <c:legend>
      <c:legendPos val="r"/>
      <c:layout>
        <c:manualLayout>
          <c:xMode val="edge"/>
          <c:yMode val="edge"/>
          <c:x val="0.92525"/>
          <c:y val="0.48275"/>
          <c:w val="0.0705"/>
          <c:h val="0.07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66675</xdr:rowOff>
    </xdr:from>
    <xdr:to>
      <xdr:col>17</xdr:col>
      <xdr:colOff>476250</xdr:colOff>
      <xdr:row>34</xdr:row>
      <xdr:rowOff>19050</xdr:rowOff>
    </xdr:to>
    <xdr:graphicFrame>
      <xdr:nvGraphicFramePr>
        <xdr:cNvPr id="1" name="Chart 2"/>
        <xdr:cNvGraphicFramePr/>
      </xdr:nvGraphicFramePr>
      <xdr:xfrm>
        <a:off x="133350" y="552450"/>
        <a:ext cx="10706100" cy="49720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uediL\AppData\Local\Microsoft\Windows\Temporary%20Internet%20Files\Content.IE5\J3R1HA5O\Users\MuediL\AppData\Local\Microsoft\Windows\Temporary%20Internet%20Files\Content.IE5\92XXWI9M\POE%201st%20Quarter%20Risk%20Monitoring%20Report%202019-20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uediL\AppData\Local\Microsoft\Windows\Temporary%20Internet%20Files\Content.IE5\GA6N4TVA\Copy%20of%20Risk%20Report%20%202nd%20Quarter%2022%20January%202020%20(00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xikombiso.TZANEEN\AppData\Local\Microsoft\Windows\INetCache\Content.Outlook\RAUXWCQB\NEWGTM%20Mid-year%20assessment%20(Strategic%20and%20Operationa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xikombiso.TZANEEN\AppData\Local\Microsoft\Windows\INetCache\Content.Outlook\RAUXWCQB\RISK%20REGISTERS\GTM%202021-2022%20Strategic%20and%20Operational%20Risk%20Register%20(Autosav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Index"/>
      <sheetName val="Risk register"/>
      <sheetName val="Workshop logistics"/>
      <sheetName val="Rating Factors"/>
      <sheetName val="Categories"/>
      <sheetName val="Inherent vs Residual graph"/>
      <sheetName val="How to use"/>
    </sheetNames>
    <sheetDataSet>
      <sheetData sheetId="4">
        <row r="9">
          <cell r="A9" t="str">
            <v>Critical</v>
          </cell>
        </row>
        <row r="10">
          <cell r="A10">
            <v>5</v>
          </cell>
        </row>
        <row r="12">
          <cell r="A12" t="str">
            <v>Major</v>
          </cell>
        </row>
        <row r="13">
          <cell r="A13">
            <v>4</v>
          </cell>
        </row>
        <row r="15">
          <cell r="A15" t="str">
            <v>Moderate</v>
          </cell>
        </row>
        <row r="16">
          <cell r="A16">
            <v>3</v>
          </cell>
        </row>
        <row r="17">
          <cell r="A17" t="str">
            <v>Minor</v>
          </cell>
        </row>
        <row r="18">
          <cell r="A18">
            <v>2</v>
          </cell>
        </row>
        <row r="19">
          <cell r="A19" t="str">
            <v>Insignificant</v>
          </cell>
        </row>
        <row r="20">
          <cell r="A20">
            <v>1</v>
          </cell>
        </row>
        <row r="24">
          <cell r="A24" t="str">
            <v>Common</v>
          </cell>
          <cell r="C24">
            <v>5</v>
          </cell>
        </row>
        <row r="25">
          <cell r="A25" t="str">
            <v>Likely</v>
          </cell>
          <cell r="C25">
            <v>4</v>
          </cell>
        </row>
        <row r="26">
          <cell r="A26" t="str">
            <v>Moderate</v>
          </cell>
          <cell r="C26">
            <v>3</v>
          </cell>
        </row>
        <row r="27">
          <cell r="A27" t="str">
            <v>Unlikely</v>
          </cell>
          <cell r="C27">
            <v>2</v>
          </cell>
        </row>
        <row r="28">
          <cell r="A28" t="str">
            <v>Rare</v>
          </cell>
          <cell r="C28">
            <v>1</v>
          </cell>
        </row>
        <row r="40">
          <cell r="A40" t="str">
            <v>Maximum</v>
          </cell>
        </row>
        <row r="41">
          <cell r="A41" t="str">
            <v>High</v>
          </cell>
          <cell r="C41">
            <v>20</v>
          </cell>
        </row>
        <row r="42">
          <cell r="A42" t="str">
            <v>Medium</v>
          </cell>
          <cell r="C42">
            <v>15</v>
          </cell>
        </row>
        <row r="43">
          <cell r="A43" t="str">
            <v>Low</v>
          </cell>
          <cell r="C43">
            <v>10</v>
          </cell>
        </row>
        <row r="44">
          <cell r="A44" t="str">
            <v>Minimum</v>
          </cell>
          <cell r="C44">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Index"/>
      <sheetName val="Risk register"/>
      <sheetName val="Workshop logistics"/>
      <sheetName val="Rating Factors"/>
      <sheetName val="Categories"/>
      <sheetName val="Inherent vs Residual graph"/>
      <sheetName val="How to use"/>
    </sheetNames>
    <sheetDataSet>
      <sheetData sheetId="4">
        <row r="9">
          <cell r="A9" t="str">
            <v>Critical</v>
          </cell>
        </row>
        <row r="10">
          <cell r="A10">
            <v>5</v>
          </cell>
        </row>
        <row r="12">
          <cell r="A12" t="str">
            <v>Major</v>
          </cell>
        </row>
        <row r="13">
          <cell r="A13">
            <v>4</v>
          </cell>
        </row>
        <row r="15">
          <cell r="A15" t="str">
            <v>Moderate</v>
          </cell>
        </row>
        <row r="16">
          <cell r="A16">
            <v>3</v>
          </cell>
        </row>
        <row r="17">
          <cell r="A17" t="str">
            <v>Minor</v>
          </cell>
        </row>
        <row r="18">
          <cell r="A18">
            <v>2</v>
          </cell>
        </row>
        <row r="19">
          <cell r="A19" t="str">
            <v>Insignificant</v>
          </cell>
        </row>
        <row r="20">
          <cell r="A20">
            <v>1</v>
          </cell>
        </row>
        <row r="24">
          <cell r="A24" t="str">
            <v>Common</v>
          </cell>
          <cell r="C24">
            <v>5</v>
          </cell>
        </row>
        <row r="25">
          <cell r="A25" t="str">
            <v>Likely</v>
          </cell>
          <cell r="C25">
            <v>4</v>
          </cell>
        </row>
        <row r="26">
          <cell r="A26" t="str">
            <v>Moderate</v>
          </cell>
          <cell r="C26">
            <v>3</v>
          </cell>
        </row>
        <row r="27">
          <cell r="A27" t="str">
            <v>Unlikely</v>
          </cell>
          <cell r="C27">
            <v>2</v>
          </cell>
        </row>
        <row r="28">
          <cell r="A28" t="str">
            <v>Rare</v>
          </cell>
          <cell r="C28">
            <v>1</v>
          </cell>
        </row>
        <row r="32">
          <cell r="A32" t="str">
            <v>Very good</v>
          </cell>
          <cell r="C32">
            <v>0.2</v>
          </cell>
        </row>
        <row r="33">
          <cell r="A33" t="str">
            <v>Good</v>
          </cell>
          <cell r="C33">
            <v>0.4</v>
          </cell>
        </row>
        <row r="34">
          <cell r="A34" t="str">
            <v>Satisfactory</v>
          </cell>
          <cell r="C34">
            <v>0.65</v>
          </cell>
        </row>
        <row r="35">
          <cell r="A35" t="str">
            <v>Weak</v>
          </cell>
          <cell r="C35">
            <v>0.8</v>
          </cell>
        </row>
        <row r="36">
          <cell r="A36" t="str">
            <v>Unsatisfactory</v>
          </cell>
          <cell r="C36">
            <v>0.9</v>
          </cell>
        </row>
        <row r="40">
          <cell r="A40" t="str">
            <v>Maximum</v>
          </cell>
          <cell r="D40" t="str">
            <v>Maximum</v>
          </cell>
        </row>
        <row r="41">
          <cell r="A41" t="str">
            <v>High</v>
          </cell>
          <cell r="C41">
            <v>20</v>
          </cell>
          <cell r="D41" t="str">
            <v>High</v>
          </cell>
          <cell r="F41">
            <v>10</v>
          </cell>
        </row>
        <row r="42">
          <cell r="A42" t="str">
            <v>Medium</v>
          </cell>
          <cell r="C42">
            <v>15</v>
          </cell>
          <cell r="D42" t="str">
            <v>Medium</v>
          </cell>
          <cell r="F42">
            <v>7.5</v>
          </cell>
        </row>
        <row r="43">
          <cell r="A43" t="str">
            <v>Low</v>
          </cell>
          <cell r="C43">
            <v>10</v>
          </cell>
          <cell r="D43" t="str">
            <v>Low</v>
          </cell>
          <cell r="F43">
            <v>5</v>
          </cell>
        </row>
        <row r="44">
          <cell r="A44" t="str">
            <v>Minimum</v>
          </cell>
          <cell r="C44">
            <v>5</v>
          </cell>
          <cell r="D44" t="str">
            <v>Minimum</v>
          </cell>
          <cell r="F44">
            <v>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Index"/>
      <sheetName val="Workshop logistics"/>
      <sheetName val="Rating Factors"/>
      <sheetName val="Categories"/>
      <sheetName val="Inherent vs Residual graph"/>
      <sheetName val="How to use"/>
      <sheetName val="2020-21 Strategic Risk Register"/>
      <sheetName val="MM"/>
      <sheetName val="Budget&amp;Treasury"/>
      <sheetName val="EESD"/>
      <sheetName val="ESD"/>
      <sheetName val="CORP SERV"/>
      <sheetName val="CSD"/>
      <sheetName val="PED"/>
      <sheetName val="IT"/>
    </sheetNames>
    <sheetDataSet>
      <sheetData sheetId="3">
        <row r="9">
          <cell r="A9" t="str">
            <v>Critical</v>
          </cell>
        </row>
        <row r="10">
          <cell r="A10">
            <v>5</v>
          </cell>
        </row>
        <row r="12">
          <cell r="A12" t="str">
            <v>Major</v>
          </cell>
        </row>
        <row r="13">
          <cell r="A13">
            <v>4</v>
          </cell>
        </row>
        <row r="15">
          <cell r="A15" t="str">
            <v>Moderate</v>
          </cell>
        </row>
        <row r="16">
          <cell r="A16">
            <v>3</v>
          </cell>
        </row>
        <row r="17">
          <cell r="A17" t="str">
            <v>Minor</v>
          </cell>
        </row>
        <row r="18">
          <cell r="A18">
            <v>2</v>
          </cell>
        </row>
        <row r="19">
          <cell r="A19" t="str">
            <v>Insignificant</v>
          </cell>
        </row>
        <row r="20">
          <cell r="A20">
            <v>1</v>
          </cell>
        </row>
        <row r="24">
          <cell r="A24" t="str">
            <v>Common</v>
          </cell>
          <cell r="C24">
            <v>5</v>
          </cell>
        </row>
        <row r="25">
          <cell r="A25" t="str">
            <v>Likely</v>
          </cell>
          <cell r="C25">
            <v>4</v>
          </cell>
        </row>
        <row r="26">
          <cell r="A26" t="str">
            <v>Moderate</v>
          </cell>
          <cell r="C26">
            <v>3</v>
          </cell>
        </row>
        <row r="27">
          <cell r="A27" t="str">
            <v>Unlikely</v>
          </cell>
          <cell r="C27">
            <v>2</v>
          </cell>
        </row>
        <row r="28">
          <cell r="A28" t="str">
            <v>Rare</v>
          </cell>
          <cell r="C28">
            <v>1</v>
          </cell>
        </row>
        <row r="32">
          <cell r="A32" t="str">
            <v>Very good</v>
          </cell>
          <cell r="C32">
            <v>0.2</v>
          </cell>
        </row>
        <row r="33">
          <cell r="A33" t="str">
            <v>Good</v>
          </cell>
          <cell r="C33">
            <v>0.4</v>
          </cell>
        </row>
        <row r="34">
          <cell r="A34" t="str">
            <v>Satisfactory</v>
          </cell>
          <cell r="C34">
            <v>0.65</v>
          </cell>
        </row>
        <row r="35">
          <cell r="A35" t="str">
            <v>Weak</v>
          </cell>
          <cell r="C35">
            <v>0.8</v>
          </cell>
        </row>
        <row r="36">
          <cell r="A36" t="str">
            <v>Unsatisfactory</v>
          </cell>
          <cell r="C36">
            <v>0.9</v>
          </cell>
        </row>
        <row r="40">
          <cell r="A40" t="str">
            <v>Maximum</v>
          </cell>
          <cell r="D40" t="str">
            <v>Maximum</v>
          </cell>
        </row>
        <row r="41">
          <cell r="A41" t="str">
            <v>High</v>
          </cell>
          <cell r="C41">
            <v>20</v>
          </cell>
          <cell r="D41" t="str">
            <v>High</v>
          </cell>
          <cell r="F41">
            <v>10</v>
          </cell>
        </row>
        <row r="42">
          <cell r="A42" t="str">
            <v>Medium</v>
          </cell>
          <cell r="C42">
            <v>15</v>
          </cell>
          <cell r="D42" t="str">
            <v>Medium</v>
          </cell>
          <cell r="F42">
            <v>7.5</v>
          </cell>
        </row>
        <row r="43">
          <cell r="A43" t="str">
            <v>Low</v>
          </cell>
          <cell r="C43">
            <v>10</v>
          </cell>
          <cell r="D43" t="str">
            <v>Low</v>
          </cell>
          <cell r="F43">
            <v>5</v>
          </cell>
        </row>
        <row r="44">
          <cell r="A44" t="str">
            <v>Minimum</v>
          </cell>
          <cell r="C44">
            <v>5</v>
          </cell>
          <cell r="D44" t="str">
            <v>Minimum</v>
          </cell>
          <cell r="F44">
            <v>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Index"/>
      <sheetName val="Workshop logistics"/>
      <sheetName val="Rating Factors"/>
      <sheetName val="Categories"/>
      <sheetName val="Inherent vs Residual graph"/>
      <sheetName val="How to use"/>
      <sheetName val="2021-22 Strategic Risk Reg"/>
      <sheetName val="MM"/>
      <sheetName val="Budget&amp;Treasury"/>
      <sheetName val="EESD"/>
      <sheetName val="ESD"/>
      <sheetName val="CORP SERV"/>
      <sheetName val="CSD"/>
      <sheetName val="PED"/>
      <sheetName val="IT"/>
      <sheetName val="COVID 19"/>
    </sheetNames>
    <sheetDataSet>
      <sheetData sheetId="3">
        <row r="9">
          <cell r="A9" t="str">
            <v>Critical</v>
          </cell>
        </row>
        <row r="10">
          <cell r="A10">
            <v>5</v>
          </cell>
        </row>
        <row r="12">
          <cell r="A12" t="str">
            <v>Major</v>
          </cell>
        </row>
        <row r="13">
          <cell r="A13">
            <v>4</v>
          </cell>
        </row>
        <row r="15">
          <cell r="A15" t="str">
            <v>Moderate</v>
          </cell>
        </row>
        <row r="16">
          <cell r="A16">
            <v>3</v>
          </cell>
        </row>
        <row r="17">
          <cell r="A17" t="str">
            <v>Minor</v>
          </cell>
        </row>
        <row r="18">
          <cell r="A18">
            <v>2</v>
          </cell>
        </row>
        <row r="19">
          <cell r="A19" t="str">
            <v>Insignificant</v>
          </cell>
        </row>
        <row r="20">
          <cell r="A20">
            <v>1</v>
          </cell>
        </row>
        <row r="24">
          <cell r="A24" t="str">
            <v>Common</v>
          </cell>
          <cell r="C24">
            <v>5</v>
          </cell>
        </row>
        <row r="25">
          <cell r="A25" t="str">
            <v>Likely</v>
          </cell>
          <cell r="C25">
            <v>4</v>
          </cell>
        </row>
        <row r="26">
          <cell r="A26" t="str">
            <v>Moderate</v>
          </cell>
          <cell r="C26">
            <v>3</v>
          </cell>
        </row>
        <row r="27">
          <cell r="A27" t="str">
            <v>Unlikely</v>
          </cell>
          <cell r="C27">
            <v>2</v>
          </cell>
        </row>
        <row r="28">
          <cell r="A28" t="str">
            <v>Rare</v>
          </cell>
          <cell r="C28">
            <v>1</v>
          </cell>
        </row>
        <row r="32">
          <cell r="A32" t="str">
            <v>Very good</v>
          </cell>
          <cell r="C32">
            <v>0.2</v>
          </cell>
        </row>
        <row r="33">
          <cell r="A33" t="str">
            <v>Good</v>
          </cell>
          <cell r="C33">
            <v>0.4</v>
          </cell>
        </row>
        <row r="34">
          <cell r="A34" t="str">
            <v>Satisfactory</v>
          </cell>
          <cell r="C34">
            <v>0.65</v>
          </cell>
        </row>
        <row r="35">
          <cell r="A35" t="str">
            <v>Weak</v>
          </cell>
          <cell r="C35">
            <v>0.8</v>
          </cell>
        </row>
        <row r="36">
          <cell r="A36" t="str">
            <v>Unsatisfactory</v>
          </cell>
          <cell r="C36">
            <v>0.9</v>
          </cell>
        </row>
        <row r="40">
          <cell r="A40" t="str">
            <v>Maximum</v>
          </cell>
          <cell r="D40" t="str">
            <v>Maximum</v>
          </cell>
        </row>
        <row r="41">
          <cell r="A41" t="str">
            <v>High</v>
          </cell>
          <cell r="C41">
            <v>20</v>
          </cell>
          <cell r="D41" t="str">
            <v>High</v>
          </cell>
          <cell r="F41">
            <v>10</v>
          </cell>
        </row>
        <row r="42">
          <cell r="A42" t="str">
            <v>Medium</v>
          </cell>
          <cell r="C42">
            <v>15</v>
          </cell>
          <cell r="D42" t="str">
            <v>Medium</v>
          </cell>
          <cell r="F42">
            <v>7.5</v>
          </cell>
        </row>
        <row r="43">
          <cell r="A43" t="str">
            <v>Low</v>
          </cell>
          <cell r="C43">
            <v>10</v>
          </cell>
          <cell r="D43" t="str">
            <v>Low</v>
          </cell>
          <cell r="F43">
            <v>5</v>
          </cell>
        </row>
        <row r="44">
          <cell r="A44" t="str">
            <v>Minimum</v>
          </cell>
          <cell r="C44">
            <v>5</v>
          </cell>
          <cell r="D44" t="str">
            <v>Minimum</v>
          </cell>
          <cell r="F44">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B15"/>
  <sheetViews>
    <sheetView showGridLines="0" zoomScalePageLayoutView="0" workbookViewId="0" topLeftCell="A1">
      <selection activeCell="D8" sqref="D8"/>
    </sheetView>
  </sheetViews>
  <sheetFormatPr defaultColWidth="9.140625" defaultRowHeight="12.75"/>
  <cols>
    <col min="1" max="1" width="26.7109375" style="0" customWidth="1"/>
    <col min="2" max="2" width="80.57421875" style="0" bestFit="1" customWidth="1"/>
  </cols>
  <sheetData>
    <row r="1" ht="24">
      <c r="B1" s="1"/>
    </row>
    <row r="2" ht="15">
      <c r="B2" s="33"/>
    </row>
    <row r="3" ht="24">
      <c r="B3" s="32" t="s">
        <v>596</v>
      </c>
    </row>
    <row r="4" ht="24">
      <c r="B4" s="32" t="s">
        <v>647</v>
      </c>
    </row>
    <row r="5" ht="24">
      <c r="B5" s="32" t="s">
        <v>630</v>
      </c>
    </row>
    <row r="6" ht="15">
      <c r="B6" s="33"/>
    </row>
    <row r="7" ht="24">
      <c r="B7" s="32" t="s">
        <v>632</v>
      </c>
    </row>
    <row r="8" ht="24">
      <c r="B8" s="32"/>
    </row>
    <row r="9" ht="24">
      <c r="B9" s="15" t="s">
        <v>631</v>
      </c>
    </row>
    <row r="10" ht="15">
      <c r="B10" s="33" t="s">
        <v>89</v>
      </c>
    </row>
    <row r="11" ht="15">
      <c r="B11" s="33" t="s">
        <v>90</v>
      </c>
    </row>
    <row r="12" ht="15">
      <c r="B12" s="33" t="s">
        <v>91</v>
      </c>
    </row>
    <row r="13" ht="15">
      <c r="B13" s="33" t="s">
        <v>92</v>
      </c>
    </row>
    <row r="14" ht="15">
      <c r="B14" s="33" t="s">
        <v>93</v>
      </c>
    </row>
    <row r="15" ht="15">
      <c r="B15" s="33" t="s">
        <v>94</v>
      </c>
    </row>
  </sheetData>
  <sheetProtection/>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7" r:id="rId1"/>
  <headerFooter alignWithMargins="0">
    <oddFooter>&amp;L&amp;F&amp;CPage &amp;P of &amp;N&amp;R&amp;D</oddFooter>
  </headerFooter>
</worksheet>
</file>

<file path=xl/worksheets/sheet10.xml><?xml version="1.0" encoding="utf-8"?>
<worksheet xmlns="http://schemas.openxmlformats.org/spreadsheetml/2006/main" xmlns:r="http://schemas.openxmlformats.org/officeDocument/2006/relationships">
  <dimension ref="A1:U76"/>
  <sheetViews>
    <sheetView showGridLines="0" zoomScale="85" zoomScaleNormal="85" zoomScalePageLayoutView="0" workbookViewId="0" topLeftCell="A1">
      <pane xSplit="4" ySplit="5" topLeftCell="N7" activePane="bottomRight" state="frozen"/>
      <selection pane="topLeft" activeCell="A5" sqref="A5"/>
      <selection pane="topRight" activeCell="E5" sqref="E5"/>
      <selection pane="bottomLeft" activeCell="A6" sqref="A6"/>
      <selection pane="bottomRight" activeCell="M3" sqref="M3"/>
    </sheetView>
  </sheetViews>
  <sheetFormatPr defaultColWidth="9.140625" defaultRowHeight="12.75"/>
  <cols>
    <col min="1" max="1" width="8.421875" style="3" customWidth="1"/>
    <col min="2" max="2" width="17.8515625" style="3" bestFit="1" customWidth="1"/>
    <col min="3" max="3" width="16.7109375" style="3" bestFit="1" customWidth="1"/>
    <col min="4" max="4" width="22.140625" style="3" bestFit="1" customWidth="1"/>
    <col min="5" max="5" width="18.57421875" style="3" customWidth="1"/>
    <col min="6" max="6" width="21.421875" style="3" bestFit="1" customWidth="1"/>
    <col min="7" max="7" width="14.7109375" style="3" bestFit="1" customWidth="1"/>
    <col min="8" max="8" width="10.28125" style="3" bestFit="1" customWidth="1"/>
    <col min="9" max="9" width="15.57421875" style="3" bestFit="1" customWidth="1"/>
    <col min="10" max="10" width="11.421875" style="12" bestFit="1" customWidth="1"/>
    <col min="11" max="11" width="15.140625" style="3" bestFit="1" customWidth="1"/>
    <col min="12" max="12" width="14.421875" style="3" bestFit="1" customWidth="1"/>
    <col min="13" max="13" width="31.421875" style="81" bestFit="1" customWidth="1"/>
    <col min="14" max="14" width="19.57421875" style="3" bestFit="1" customWidth="1"/>
    <col min="15" max="15" width="13.421875" style="3" bestFit="1" customWidth="1"/>
    <col min="16" max="16" width="14.140625" style="3" bestFit="1" customWidth="1"/>
    <col min="17" max="17" width="15.28125" style="3" bestFit="1" customWidth="1"/>
    <col min="18" max="18" width="14.421875" style="3" bestFit="1" customWidth="1"/>
    <col min="19" max="19" width="32.8515625" style="3" bestFit="1" customWidth="1"/>
    <col min="20" max="20" width="19.8515625" style="3" bestFit="1" customWidth="1"/>
    <col min="21" max="21" width="13.7109375" style="13" bestFit="1" customWidth="1"/>
    <col min="22" max="22" width="9.140625" style="3" customWidth="1"/>
    <col min="23" max="23" width="15.8515625" style="3" customWidth="1"/>
    <col min="24" max="24" width="13.8515625" style="3" customWidth="1"/>
    <col min="25" max="25" width="16.421875" style="3" customWidth="1"/>
    <col min="26" max="16384" width="9.140625" style="3" customWidth="1"/>
  </cols>
  <sheetData>
    <row r="1" spans="1:13" ht="12.75">
      <c r="A1" s="2" t="str">
        <f>Cover!B3</f>
        <v>Greater Tzaneen Municipality</v>
      </c>
      <c r="B1" s="2"/>
      <c r="M1" s="144"/>
    </row>
    <row r="2" spans="1:13" ht="12.75">
      <c r="A2" s="2" t="s">
        <v>608</v>
      </c>
      <c r="B2" s="2"/>
      <c r="M2" s="144"/>
    </row>
    <row r="3" spans="1:13" ht="12.75">
      <c r="A3" s="2" t="str">
        <f>Cover!B7</f>
        <v>2021/ 2022 FY</v>
      </c>
      <c r="B3" s="2"/>
      <c r="M3" s="144"/>
    </row>
    <row r="4" ht="12.75">
      <c r="M4" s="144"/>
    </row>
    <row r="5" spans="1:21" s="2" customFormat="1" ht="69.75" customHeight="1">
      <c r="A5" s="83" t="s">
        <v>170</v>
      </c>
      <c r="B5" s="83" t="s">
        <v>173</v>
      </c>
      <c r="C5" s="83" t="s">
        <v>59</v>
      </c>
      <c r="D5" s="83" t="s">
        <v>105</v>
      </c>
      <c r="E5" s="107" t="s">
        <v>178</v>
      </c>
      <c r="F5" s="83" t="s">
        <v>176</v>
      </c>
      <c r="G5" s="83" t="s">
        <v>0</v>
      </c>
      <c r="H5" s="84"/>
      <c r="I5" s="83" t="s">
        <v>1</v>
      </c>
      <c r="J5" s="85"/>
      <c r="K5" s="83" t="s">
        <v>108</v>
      </c>
      <c r="L5" s="83"/>
      <c r="M5" s="83" t="s">
        <v>5</v>
      </c>
      <c r="N5" s="83" t="s">
        <v>67</v>
      </c>
      <c r="O5" s="83"/>
      <c r="P5" s="83" t="s">
        <v>6</v>
      </c>
      <c r="Q5" s="83"/>
      <c r="R5" s="83" t="s">
        <v>107</v>
      </c>
      <c r="S5" s="83" t="s">
        <v>7</v>
      </c>
      <c r="T5" s="83" t="s">
        <v>106</v>
      </c>
      <c r="U5" s="86" t="s">
        <v>8</v>
      </c>
    </row>
    <row r="6" spans="1:21" s="14" customFormat="1" ht="195" hidden="1">
      <c r="A6" s="87" t="s">
        <v>85</v>
      </c>
      <c r="B6" s="87" t="s">
        <v>111</v>
      </c>
      <c r="C6" s="87" t="s">
        <v>112</v>
      </c>
      <c r="D6" s="87" t="s">
        <v>113</v>
      </c>
      <c r="E6" s="87" t="s">
        <v>84</v>
      </c>
      <c r="F6" s="88" t="s">
        <v>177</v>
      </c>
      <c r="G6" s="87" t="s">
        <v>114</v>
      </c>
      <c r="H6" s="87" t="s">
        <v>86</v>
      </c>
      <c r="I6" s="87" t="s">
        <v>109</v>
      </c>
      <c r="J6" s="87" t="s">
        <v>87</v>
      </c>
      <c r="K6" s="87" t="s">
        <v>88</v>
      </c>
      <c r="L6" s="87" t="s">
        <v>97</v>
      </c>
      <c r="M6" s="89" t="s">
        <v>115</v>
      </c>
      <c r="N6" s="87" t="s">
        <v>95</v>
      </c>
      <c r="O6" s="87" t="s">
        <v>96</v>
      </c>
      <c r="P6" s="87" t="s">
        <v>98</v>
      </c>
      <c r="Q6" s="87" t="s">
        <v>99</v>
      </c>
      <c r="R6" s="90" t="s">
        <v>174</v>
      </c>
      <c r="S6" s="90" t="s">
        <v>7</v>
      </c>
      <c r="T6" s="90" t="s">
        <v>175</v>
      </c>
      <c r="U6" s="90" t="s">
        <v>8</v>
      </c>
    </row>
    <row r="7" spans="1:21" s="4" customFormat="1" ht="165" customHeight="1">
      <c r="A7" s="91">
        <v>1</v>
      </c>
      <c r="B7" s="92" t="s">
        <v>212</v>
      </c>
      <c r="C7" s="93" t="s">
        <v>285</v>
      </c>
      <c r="D7" s="93" t="s">
        <v>286</v>
      </c>
      <c r="E7" s="93" t="s">
        <v>287</v>
      </c>
      <c r="F7" s="96" t="s">
        <v>288</v>
      </c>
      <c r="G7" s="94" t="s">
        <v>62</v>
      </c>
      <c r="H7" s="94">
        <f>IF($G7='Rating Factors'!$A$9,'Rating Factors'!$A$10,IF($G7='Rating Factors'!$A$12,'Rating Factors'!$A$13,IF($G7='Rating Factors'!$A$15,'Rating Factors'!$A$16,IF($G7='Rating Factors'!$A$17,'Rating Factors'!$A$18,IF($G7='Rating Factors'!$A$19,'Rating Factors'!$A$20,"NA")))))</f>
        <v>4</v>
      </c>
      <c r="I7" s="94" t="s">
        <v>13</v>
      </c>
      <c r="J7" s="100">
        <f>IF($I7='Rating Factors'!$A$24,'Rating Factors'!$C$24,IF($I7='Rating Factors'!$A$25,'Rating Factors'!$C$25,IF($I7='Rating Factors'!$A$26,'Rating Factors'!$C$26,IF($I7='Rating Factors'!$A$27,'Rating Factors'!$C$27,IF($I7='Rating Factors'!$A$28,'Rating Factors'!$C$28,"NA")))))</f>
        <v>4</v>
      </c>
      <c r="K7" s="94" t="str">
        <f>IF(L7&gt;='Rating Factors'!$C$41,'Rating Factors'!$A$40,IF(L7&gt;='Rating Factors'!$C$42,'Rating Factors'!$A$41,IF(L7&gt;='Rating Factors'!$C$43,'Rating Factors'!$A$42,IF(L7&gt;='Rating Factors'!$C$44,'Rating Factors'!$A$43,IF(L7&lt;'Rating Factors'!$C$44,'Rating Factors'!$A$44,0)))))</f>
        <v>High</v>
      </c>
      <c r="L7" s="94">
        <f>H7*J7</f>
        <v>16</v>
      </c>
      <c r="M7" s="96" t="s">
        <v>289</v>
      </c>
      <c r="N7" s="94" t="s">
        <v>46</v>
      </c>
      <c r="O7" s="101">
        <f>IF(N7='Rating Factors'!$A$32,'Rating Factors'!$C$32,IF(N7='Rating Factors'!$A$33,'Rating Factors'!$C$33,IF(N7='Rating Factors'!$A$34,'Rating Factors'!$C$34,IF(N7='Rating Factors'!$A$35,'Rating Factors'!$C$35,IF(N7='Rating Factors'!$A$36,'Rating Factors'!$C$36,"NA")))))</f>
        <v>0.65</v>
      </c>
      <c r="P7" s="94" t="str">
        <f>IF($Q7&gt;='Rating Factors'!$F$41,'Rating Factors'!$D$40,IF($Q7&gt;='Rating Factors'!$F$42,'Rating Factors'!$D$41,IF($Q7&gt;='Rating Factors'!$F$43,'Rating Factors'!$D$42,IF($Q7&gt;='Rating Factors'!$F$44,'Rating Factors'!$D$43,IF($Q7&lt;'Rating Factors'!$F$44,'Rating Factors'!$D$44,"NA")))))</f>
        <v>Medium</v>
      </c>
      <c r="Q7" s="94">
        <f>L7*O7</f>
        <v>10.4</v>
      </c>
      <c r="R7" s="96" t="s">
        <v>298</v>
      </c>
      <c r="S7" s="96" t="s">
        <v>290</v>
      </c>
      <c r="T7" s="97" t="s">
        <v>291</v>
      </c>
      <c r="U7" s="102" t="s">
        <v>307</v>
      </c>
    </row>
    <row r="8" spans="1:21" s="4" customFormat="1" ht="90">
      <c r="A8" s="91">
        <v>2</v>
      </c>
      <c r="B8" s="121" t="s">
        <v>212</v>
      </c>
      <c r="C8" s="96" t="s">
        <v>292</v>
      </c>
      <c r="D8" s="96" t="s">
        <v>293</v>
      </c>
      <c r="E8" s="96" t="s">
        <v>294</v>
      </c>
      <c r="F8" s="96" t="s">
        <v>295</v>
      </c>
      <c r="G8" s="94" t="s">
        <v>41</v>
      </c>
      <c r="H8" s="94">
        <f>IF($G8='Rating Factors'!$A$9,'Rating Factors'!$A$10,IF($G8='Rating Factors'!$A$12,'Rating Factors'!$A$13,IF($G8='Rating Factors'!$A$15,'Rating Factors'!$A$16,IF($G8='Rating Factors'!$A$17,'Rating Factors'!$A$18,IF($G8='Rating Factors'!$A$19,'Rating Factors'!$A$20,"NA")))))</f>
        <v>5</v>
      </c>
      <c r="I8" s="94" t="s">
        <v>63</v>
      </c>
      <c r="J8" s="100">
        <f>IF($I8='Rating Factors'!$A$24,'Rating Factors'!$C$24,IF($I8='Rating Factors'!$A$25,'Rating Factors'!$C$25,IF($I8='Rating Factors'!$A$26,'Rating Factors'!$C$26,IF($I8='Rating Factors'!$A$27,'Rating Factors'!$C$27,IF($I8='Rating Factors'!$A$28,'Rating Factors'!$C$28,"NA")))))</f>
        <v>5</v>
      </c>
      <c r="K8" s="94" t="str">
        <f>IF(L8&gt;='Rating Factors'!$C$41,'Rating Factors'!$A$40,IF(L8&gt;='Rating Factors'!$C$42,'Rating Factors'!$A$41,IF(L8&gt;='Rating Factors'!$C$43,'Rating Factors'!$A$42,IF(L8&gt;='Rating Factors'!$C$44,'Rating Factors'!$A$43,IF(L8&lt;'Rating Factors'!$C$44,'Rating Factors'!$A$44,0)))))</f>
        <v>Maximum</v>
      </c>
      <c r="L8" s="94">
        <f>H8*J8</f>
        <v>25</v>
      </c>
      <c r="M8" s="97" t="s">
        <v>296</v>
      </c>
      <c r="N8" s="94" t="s">
        <v>46</v>
      </c>
      <c r="O8" s="101">
        <f>IF(N8='Rating Factors'!$A$32,'Rating Factors'!$C$32,IF(N8='Rating Factors'!$A$33,'Rating Factors'!$C$33,IF(N8='Rating Factors'!$A$34,'Rating Factors'!$C$34,IF(N8='Rating Factors'!$A$35,'Rating Factors'!$C$35,IF(N8='Rating Factors'!$A$36,'Rating Factors'!$C$36,"NA")))))</f>
        <v>0.65</v>
      </c>
      <c r="P8" s="94" t="str">
        <f>IF($Q8&gt;='Rating Factors'!$F$41,'Rating Factors'!$D$40,IF($Q8&gt;='Rating Factors'!$F$42,'Rating Factors'!$D$41,IF($Q8&gt;='Rating Factors'!$F$43,'Rating Factors'!$D$42,IF($Q8&gt;='Rating Factors'!$F$44,'Rating Factors'!$D$43,IF($Q8&lt;'Rating Factors'!$F$44,'Rating Factors'!$D$44,"NA")))))</f>
        <v>High</v>
      </c>
      <c r="Q8" s="94">
        <f>L8*O8</f>
        <v>16.25</v>
      </c>
      <c r="R8" s="96" t="s">
        <v>298</v>
      </c>
      <c r="S8" s="122" t="s">
        <v>297</v>
      </c>
      <c r="T8" s="97" t="s">
        <v>605</v>
      </c>
      <c r="U8" s="103" t="s">
        <v>307</v>
      </c>
    </row>
    <row r="9" spans="1:21" s="4" customFormat="1" ht="173.25" customHeight="1">
      <c r="A9" s="91">
        <v>3</v>
      </c>
      <c r="B9" s="95" t="s">
        <v>212</v>
      </c>
      <c r="C9" s="97" t="s">
        <v>292</v>
      </c>
      <c r="D9" s="112" t="s">
        <v>299</v>
      </c>
      <c r="E9" s="112" t="s">
        <v>300</v>
      </c>
      <c r="F9" s="112" t="s">
        <v>301</v>
      </c>
      <c r="G9" s="94" t="s">
        <v>41</v>
      </c>
      <c r="H9" s="94">
        <f>IF($G9='[2]Rating Factors'!$A$9,'[2]Rating Factors'!$A$10,IF($G9='[2]Rating Factors'!$A$12,'[2]Rating Factors'!$A$13,IF($G9='[2]Rating Factors'!$A$15,'[2]Rating Factors'!$A$16,IF($G9='[2]Rating Factors'!$A$17,'[2]Rating Factors'!$A$18,IF($G9='[2]Rating Factors'!$A$19,'[2]Rating Factors'!$A$20,"NA")))))</f>
        <v>5</v>
      </c>
      <c r="I9" s="94" t="s">
        <v>12</v>
      </c>
      <c r="J9" s="100">
        <f>IF($I9='[2]Rating Factors'!$A$24,'[2]Rating Factors'!$C$24,IF($I9='[2]Rating Factors'!$A$25,'[2]Rating Factors'!$C$25,IF($I9='[2]Rating Factors'!$A$26,'[2]Rating Factors'!$C$26,IF($I9='[2]Rating Factors'!$A$27,'[2]Rating Factors'!$C$27,IF($I9='[2]Rating Factors'!$A$28,'[2]Rating Factors'!$C$28,"NA")))))</f>
        <v>3</v>
      </c>
      <c r="K9" s="94" t="str">
        <f>IF(L9&gt;='[2]Rating Factors'!$C$41,'[2]Rating Factors'!$A$40,IF(L9&gt;='[2]Rating Factors'!$C$42,'[2]Rating Factors'!$A$41,IF(L9&gt;='[2]Rating Factors'!$C$43,'[2]Rating Factors'!$A$42,IF(L9&gt;='[2]Rating Factors'!$C$44,'[2]Rating Factors'!$A$43,IF(L9&lt;'[2]Rating Factors'!$C$44,'[2]Rating Factors'!$A$44,0)))))</f>
        <v>High</v>
      </c>
      <c r="L9" s="94">
        <f>H9*J9</f>
        <v>15</v>
      </c>
      <c r="M9" s="123" t="s">
        <v>304</v>
      </c>
      <c r="N9" s="94" t="s">
        <v>46</v>
      </c>
      <c r="O9" s="101">
        <f>IF(N9='[2]Rating Factors'!$A$32,'[2]Rating Factors'!$C$32,IF(N9='[2]Rating Factors'!$A$33,'[2]Rating Factors'!$C$33,IF(N9='[2]Rating Factors'!$A$34,'[2]Rating Factors'!$C$34,IF(N9='[2]Rating Factors'!$A$35,'[2]Rating Factors'!$C$35,IF(N9='[2]Rating Factors'!$A$36,'[2]Rating Factors'!$C$36,"NA")))))</f>
        <v>0.65</v>
      </c>
      <c r="P9" s="94" t="str">
        <f>IF($Q9&gt;='[2]Rating Factors'!$F$41,'[2]Rating Factors'!$D$40,IF($Q9&gt;='[2]Rating Factors'!$F$42,'[2]Rating Factors'!$D$41,IF($Q9&gt;='[2]Rating Factors'!$F$43,'[2]Rating Factors'!$D$42,IF($Q9&gt;='[2]Rating Factors'!$F$44,'[2]Rating Factors'!$D$43,IF($Q9&lt;'[2]Rating Factors'!$F$44,'[2]Rating Factors'!$D$44,"NA")))))</f>
        <v>High</v>
      </c>
      <c r="Q9" s="94">
        <f>L9*O9</f>
        <v>9.75</v>
      </c>
      <c r="R9" s="96" t="s">
        <v>303</v>
      </c>
      <c r="S9" s="97" t="s">
        <v>302</v>
      </c>
      <c r="T9" s="97" t="s">
        <v>605</v>
      </c>
      <c r="U9" s="103" t="s">
        <v>307</v>
      </c>
    </row>
    <row r="10" spans="1:21" s="4" customFormat="1" ht="180">
      <c r="A10" s="91">
        <v>4</v>
      </c>
      <c r="B10" s="95" t="s">
        <v>212</v>
      </c>
      <c r="C10" s="97" t="s">
        <v>292</v>
      </c>
      <c r="D10" s="93" t="s">
        <v>620</v>
      </c>
      <c r="E10" s="93" t="s">
        <v>619</v>
      </c>
      <c r="F10" s="96" t="s">
        <v>305</v>
      </c>
      <c r="G10" s="97" t="s">
        <v>62</v>
      </c>
      <c r="H10" s="94">
        <f>IF($G10='Rating Factors'!$A$9,'Rating Factors'!$A$10,IF($G10='Rating Factors'!$A$12,'Rating Factors'!$A$13,IF($G10='Rating Factors'!$A$15,'Rating Factors'!$A$16,IF($G10='Rating Factors'!$A$17,'Rating Factors'!$A$18,IF($G10='Rating Factors'!$A$19,'Rating Factors'!$A$20,"NA")))))</f>
        <v>4</v>
      </c>
      <c r="I10" s="94" t="s">
        <v>12</v>
      </c>
      <c r="J10" s="100">
        <f>IF($I10='Rating Factors'!$A$24,'Rating Factors'!$C$24,IF($I10='Rating Factors'!$A$25,'Rating Factors'!$C$25,IF($I10='Rating Factors'!$A$26,'Rating Factors'!$C$26,IF($I10='Rating Factors'!$A$27,'Rating Factors'!$C$27,IF($I10='Rating Factors'!$A$28,'Rating Factors'!$C$28,"NA")))))</f>
        <v>3</v>
      </c>
      <c r="K10" s="94" t="str">
        <f>IF(L10&gt;='Rating Factors'!$C$41,'Rating Factors'!$A$40,IF(L10&gt;='Rating Factors'!$C$42,'Rating Factors'!$A$41,IF(L10&gt;='Rating Factors'!$C$43,'Rating Factors'!$A$42,IF(L10&gt;='Rating Factors'!$C$44,'Rating Factors'!$A$43,IF(L10&lt;'Rating Factors'!$C$44,'Rating Factors'!$A$44,0)))))</f>
        <v>Medium</v>
      </c>
      <c r="L10" s="94">
        <f>H10*J10</f>
        <v>12</v>
      </c>
      <c r="M10" s="96" t="s">
        <v>618</v>
      </c>
      <c r="N10" s="94" t="s">
        <v>46</v>
      </c>
      <c r="O10" s="101">
        <f>IF(N10='Rating Factors'!$A$32,'Rating Factors'!$C$32,IF(N10='Rating Factors'!$A$33,'Rating Factors'!$C$33,IF(N10='Rating Factors'!$A$34,'Rating Factors'!$C$34,IF(N10='Rating Factors'!$A$35,'Rating Factors'!$C$35,IF(N10='Rating Factors'!$A$36,'Rating Factors'!$C$36,"NA")))))</f>
        <v>0.65</v>
      </c>
      <c r="P10" s="94" t="str">
        <f>IF($Q10&gt;='Rating Factors'!$F$41,'Rating Factors'!$D$40,IF($Q10&gt;='Rating Factors'!$F$42,'Rating Factors'!$D$41,IF($Q10&gt;='Rating Factors'!$F$43,'Rating Factors'!$D$42,IF($Q10&gt;='Rating Factors'!$F$44,'Rating Factors'!$D$43,IF($Q10&lt;'Rating Factors'!$F$44,'Rating Factors'!$D$44,"NA")))))</f>
        <v>Low</v>
      </c>
      <c r="Q10" s="94">
        <f>L10*O10</f>
        <v>7.800000000000001</v>
      </c>
      <c r="R10" s="96" t="s">
        <v>185</v>
      </c>
      <c r="S10" s="96" t="s">
        <v>621</v>
      </c>
      <c r="T10" s="97" t="s">
        <v>306</v>
      </c>
      <c r="U10" s="103" t="s">
        <v>307</v>
      </c>
    </row>
    <row r="11" spans="1:21" s="4" customFormat="1" ht="261" customHeight="1">
      <c r="A11" s="91">
        <v>5</v>
      </c>
      <c r="B11" s="98" t="s">
        <v>212</v>
      </c>
      <c r="C11" s="97" t="s">
        <v>292</v>
      </c>
      <c r="D11" s="97" t="s">
        <v>308</v>
      </c>
      <c r="E11" s="97" t="s">
        <v>309</v>
      </c>
      <c r="F11" s="97" t="s">
        <v>310</v>
      </c>
      <c r="G11" s="97" t="s">
        <v>41</v>
      </c>
      <c r="H11" s="97">
        <f>IF($G11='Rating Factors'!$A$9,'Rating Factors'!$A$10,IF($G11='Rating Factors'!$A$12,'Rating Factors'!$A$13,IF($G11='Rating Factors'!$A$15,'Rating Factors'!$A$16,IF($G11='Rating Factors'!$A$17,'Rating Factors'!$A$18,IF($G11='Rating Factors'!$A$19,'Rating Factors'!$A$20,"NA")))))</f>
        <v>5</v>
      </c>
      <c r="I11" s="97" t="s">
        <v>63</v>
      </c>
      <c r="J11" s="104">
        <f>IF($I11='Rating Factors'!$A$24,'Rating Factors'!$C$24,IF($I11='Rating Factors'!$A$25,'Rating Factors'!$C$25,IF($I11='Rating Factors'!$A$26,'Rating Factors'!$C$26,IF($I11='Rating Factors'!$A$27,'Rating Factors'!$C$27,IF($I11='Rating Factors'!$A$28,'Rating Factors'!$C$28,"NA")))))</f>
        <v>5</v>
      </c>
      <c r="K11" s="97" t="str">
        <f>IF(L11&gt;='Rating Factors'!$C$41,'Rating Factors'!$A$40,IF(L11&gt;='Rating Factors'!$C$42,'Rating Factors'!$A$41,IF(L11&gt;='Rating Factors'!$C$43,'Rating Factors'!$A$42,IF(L11&gt;='Rating Factors'!$C$44,'Rating Factors'!$A$43,IF(L11&lt;'Rating Factors'!$C$44,'Rating Factors'!$A$44,0)))))</f>
        <v>Maximum</v>
      </c>
      <c r="L11" s="97">
        <f>H11*J11</f>
        <v>25</v>
      </c>
      <c r="M11" s="97" t="s">
        <v>311</v>
      </c>
      <c r="N11" s="97" t="s">
        <v>46</v>
      </c>
      <c r="O11" s="105">
        <f>IF(N11='Rating Factors'!$A$32,'Rating Factors'!$C$32,IF(N11='Rating Factors'!$A$33,'Rating Factors'!$C$33,IF(N11='Rating Factors'!$A$34,'Rating Factors'!$C$34,IF(N11='Rating Factors'!$A$35,'Rating Factors'!$C$35,IF(N11='Rating Factors'!$A$36,'Rating Factors'!$C$36,"NA")))))</f>
        <v>0.65</v>
      </c>
      <c r="P11" s="97" t="str">
        <f>IF($Q11&gt;='Rating Factors'!$F$41,'Rating Factors'!$D$40,IF($Q11&gt;='Rating Factors'!$F$42,'Rating Factors'!$D$41,IF($Q11&gt;='Rating Factors'!$F$43,'Rating Factors'!$D$42,IF($Q11&gt;='Rating Factors'!$F$44,'Rating Factors'!$D$43,IF($Q11&lt;'Rating Factors'!$F$44,'Rating Factors'!$D$44,"NA")))))</f>
        <v>High</v>
      </c>
      <c r="Q11" s="97">
        <f>L11*O11</f>
        <v>16.25</v>
      </c>
      <c r="R11" s="96" t="s">
        <v>185</v>
      </c>
      <c r="S11" s="97" t="s">
        <v>617</v>
      </c>
      <c r="T11" s="97" t="s">
        <v>312</v>
      </c>
      <c r="U11" s="106" t="s">
        <v>307</v>
      </c>
    </row>
    <row r="12" ht="12.75">
      <c r="M12" s="82"/>
    </row>
    <row r="13" ht="12.75">
      <c r="M13" s="82"/>
    </row>
    <row r="14" spans="3:21" ht="12.75">
      <c r="C14" s="11" t="s">
        <v>55</v>
      </c>
      <c r="D14" s="4"/>
      <c r="E14" s="4"/>
      <c r="F14" s="4"/>
      <c r="J14" s="3"/>
      <c r="M14" s="82"/>
      <c r="U14" s="3"/>
    </row>
    <row r="15" spans="3:21" ht="26.25">
      <c r="C15" s="11" t="s">
        <v>0</v>
      </c>
      <c r="D15" s="11" t="s">
        <v>1</v>
      </c>
      <c r="E15" s="11" t="s">
        <v>4</v>
      </c>
      <c r="F15" s="11"/>
      <c r="J15" s="3"/>
      <c r="M15" s="82"/>
      <c r="U15" s="3"/>
    </row>
    <row r="16" spans="3:21" ht="12.75">
      <c r="C16" s="5" t="s">
        <v>35</v>
      </c>
      <c r="D16" s="5" t="s">
        <v>35</v>
      </c>
      <c r="E16" s="5" t="s">
        <v>35</v>
      </c>
      <c r="F16" s="80"/>
      <c r="J16" s="3"/>
      <c r="M16" s="82"/>
      <c r="U16" s="3"/>
    </row>
    <row r="17" spans="3:21" ht="12.75">
      <c r="C17" s="5" t="s">
        <v>41</v>
      </c>
      <c r="D17" s="5" t="s">
        <v>63</v>
      </c>
      <c r="E17" s="5" t="str">
        <f>'Rating Factors'!A32</f>
        <v>Very good</v>
      </c>
      <c r="F17" s="80"/>
      <c r="J17" s="3"/>
      <c r="M17" s="82"/>
      <c r="U17" s="3"/>
    </row>
    <row r="18" spans="3:21" ht="12.75">
      <c r="C18" s="5" t="s">
        <v>62</v>
      </c>
      <c r="D18" s="5" t="str">
        <f>'Rating Factors'!A25</f>
        <v>Likely</v>
      </c>
      <c r="E18" s="5" t="str">
        <f>'Rating Factors'!A33</f>
        <v>Good</v>
      </c>
      <c r="F18" s="80"/>
      <c r="J18" s="3"/>
      <c r="M18" s="82"/>
      <c r="U18" s="3"/>
    </row>
    <row r="19" spans="3:21" ht="12.75">
      <c r="C19" s="5" t="s">
        <v>12</v>
      </c>
      <c r="D19" s="5" t="s">
        <v>12</v>
      </c>
      <c r="E19" s="5" t="str">
        <f>'Rating Factors'!A34</f>
        <v>Satisfactory</v>
      </c>
      <c r="F19" s="80"/>
      <c r="J19" s="3"/>
      <c r="M19" s="82"/>
      <c r="U19" s="3"/>
    </row>
    <row r="20" spans="3:21" ht="12.75">
      <c r="C20" s="5" t="s">
        <v>11</v>
      </c>
      <c r="D20" s="5" t="str">
        <f>'Rating Factors'!A27</f>
        <v>Unlikely</v>
      </c>
      <c r="E20" s="5" t="str">
        <f>'Rating Factors'!A35</f>
        <v>Weak</v>
      </c>
      <c r="F20" s="80"/>
      <c r="J20" s="3"/>
      <c r="M20" s="82"/>
      <c r="U20" s="3"/>
    </row>
    <row r="21" spans="3:21" ht="12.75">
      <c r="C21" s="5" t="s">
        <v>54</v>
      </c>
      <c r="D21" s="5" t="str">
        <f>'Rating Factors'!A28</f>
        <v>Rare</v>
      </c>
      <c r="E21" s="5" t="str">
        <f>'Rating Factors'!A36</f>
        <v>Unsatisfactory</v>
      </c>
      <c r="F21" s="80"/>
      <c r="J21" s="3"/>
      <c r="M21" s="82"/>
      <c r="U21" s="3"/>
    </row>
    <row r="22" spans="3:21" ht="12.75">
      <c r="C22" s="4"/>
      <c r="D22" s="4"/>
      <c r="E22" s="4"/>
      <c r="F22" s="4"/>
      <c r="J22" s="3"/>
      <c r="M22" s="82"/>
      <c r="U22" s="3"/>
    </row>
    <row r="23" ht="12.75">
      <c r="M23" s="82"/>
    </row>
    <row r="24" ht="12.75">
      <c r="M24" s="82"/>
    </row>
    <row r="25" ht="12.75">
      <c r="M25" s="82"/>
    </row>
    <row r="26" ht="12.75">
      <c r="M26" s="82"/>
    </row>
    <row r="27" ht="12.75">
      <c r="M27" s="82"/>
    </row>
    <row r="28" ht="12.75">
      <c r="M28" s="82"/>
    </row>
    <row r="29" ht="12.75">
      <c r="M29" s="82"/>
    </row>
    <row r="30" ht="12.75">
      <c r="M30" s="82"/>
    </row>
    <row r="31" ht="12.75">
      <c r="M31" s="82"/>
    </row>
    <row r="32" ht="12.75">
      <c r="M32" s="82"/>
    </row>
    <row r="33" ht="12.75">
      <c r="M33" s="82"/>
    </row>
    <row r="34" ht="12.75">
      <c r="M34" s="82"/>
    </row>
    <row r="35" ht="12.75">
      <c r="M35" s="82"/>
    </row>
    <row r="36" ht="12.75">
      <c r="M36" s="82"/>
    </row>
    <row r="37" ht="12.75">
      <c r="M37" s="82"/>
    </row>
    <row r="38" ht="12.75">
      <c r="M38" s="82"/>
    </row>
    <row r="39" ht="12.75">
      <c r="M39" s="82"/>
    </row>
    <row r="40" ht="12.75">
      <c r="M40" s="82"/>
    </row>
    <row r="41" ht="12.75">
      <c r="M41" s="82"/>
    </row>
    <row r="42" ht="12.75">
      <c r="M42" s="82"/>
    </row>
    <row r="43" ht="12.75">
      <c r="M43" s="82"/>
    </row>
    <row r="44" ht="12.75">
      <c r="M44" s="82"/>
    </row>
    <row r="45" ht="12.75">
      <c r="M45" s="82"/>
    </row>
    <row r="46" ht="12.75">
      <c r="M46" s="82"/>
    </row>
    <row r="47" ht="12.75">
      <c r="M47" s="82"/>
    </row>
    <row r="48" ht="12.75">
      <c r="M48" s="82"/>
    </row>
    <row r="49" ht="12.75">
      <c r="M49" s="82"/>
    </row>
    <row r="50" ht="12.75">
      <c r="M50" s="82"/>
    </row>
    <row r="51" ht="12.75">
      <c r="M51" s="82"/>
    </row>
    <row r="52" ht="12.75">
      <c r="M52" s="82"/>
    </row>
    <row r="53" ht="12.75">
      <c r="M53" s="82"/>
    </row>
    <row r="54" ht="12.75">
      <c r="M54" s="82"/>
    </row>
    <row r="55" ht="12.75">
      <c r="M55" s="82"/>
    </row>
    <row r="56" ht="12.75">
      <c r="M56" s="82"/>
    </row>
    <row r="57" ht="12.75">
      <c r="M57" s="82"/>
    </row>
    <row r="58" ht="12.75">
      <c r="M58" s="82"/>
    </row>
    <row r="59" ht="12.75">
      <c r="M59" s="82"/>
    </row>
    <row r="60" ht="12.75">
      <c r="M60" s="82"/>
    </row>
    <row r="61" ht="12.75">
      <c r="M61" s="82"/>
    </row>
    <row r="62" ht="12.75">
      <c r="M62" s="82"/>
    </row>
    <row r="63" ht="12.75">
      <c r="M63" s="82"/>
    </row>
    <row r="64" ht="12.75">
      <c r="M64" s="82"/>
    </row>
    <row r="65" ht="12.75">
      <c r="M65" s="82"/>
    </row>
    <row r="66" ht="12.75">
      <c r="M66" s="82"/>
    </row>
    <row r="67" ht="12.75">
      <c r="M67" s="82"/>
    </row>
    <row r="68" ht="12.75">
      <c r="M68" s="82"/>
    </row>
    <row r="69" ht="12.75">
      <c r="M69" s="82"/>
    </row>
    <row r="70" ht="12.75">
      <c r="M70" s="82"/>
    </row>
    <row r="71" ht="12.75">
      <c r="M71" s="82"/>
    </row>
    <row r="72" ht="12.75">
      <c r="M72" s="82"/>
    </row>
    <row r="73" ht="12.75">
      <c r="M73" s="82"/>
    </row>
    <row r="74" ht="12.75">
      <c r="M74" s="82"/>
    </row>
    <row r="75" ht="12.75">
      <c r="M75" s="82"/>
    </row>
    <row r="76" ht="12.75">
      <c r="M76" s="82"/>
    </row>
  </sheetData>
  <sheetProtection/>
  <dataValidations count="3">
    <dataValidation type="list" allowBlank="1" showInputMessage="1" showErrorMessage="1" sqref="N7:N11">
      <formula1>$E$16:$E$21</formula1>
    </dataValidation>
    <dataValidation type="list" allowBlank="1" showInputMessage="1" showErrorMessage="1" sqref="I7:I11">
      <formula1>$D$16:$D$21</formula1>
    </dataValidation>
    <dataValidation type="list" allowBlank="1" showInputMessage="1" showErrorMessage="1" sqref="G7:G11">
      <formula1>$C$16:$C$21</formula1>
    </dataValidation>
  </dataValidations>
  <printOptions/>
  <pageMargins left="0.3937007874015748" right="0.3937007874015748" top="0.3937007874015748" bottom="0.3937007874015748" header="0.1968503937007874" footer="0.1968503937007874"/>
  <pageSetup horizontalDpi="600" verticalDpi="600" orientation="landscape" paperSize="9" scale="43" r:id="rId1"/>
  <headerFooter alignWithMargins="0">
    <oddFooter>&amp;L&amp;F&amp;CPage &amp;P of &amp;N&amp;R&amp;D</oddFooter>
  </headerFooter>
</worksheet>
</file>

<file path=xl/worksheets/sheet11.xml><?xml version="1.0" encoding="utf-8"?>
<worksheet xmlns="http://schemas.openxmlformats.org/spreadsheetml/2006/main" xmlns:r="http://schemas.openxmlformats.org/officeDocument/2006/relationships">
  <dimension ref="A1:U75"/>
  <sheetViews>
    <sheetView showGridLines="0" zoomScale="85" zoomScaleNormal="85" zoomScalePageLayoutView="0" workbookViewId="0" topLeftCell="A1">
      <pane xSplit="4" ySplit="5" topLeftCell="M7" activePane="bottomRight" state="frozen"/>
      <selection pane="topLeft" activeCell="A5" sqref="A5"/>
      <selection pane="topRight" activeCell="E5" sqref="E5"/>
      <selection pane="bottomLeft" activeCell="A6" sqref="A6"/>
      <selection pane="bottomRight" activeCell="W9" sqref="W9"/>
    </sheetView>
  </sheetViews>
  <sheetFormatPr defaultColWidth="9.140625" defaultRowHeight="12.75"/>
  <cols>
    <col min="1" max="1" width="8.421875" style="3" customWidth="1"/>
    <col min="2" max="2" width="15.140625" style="3" customWidth="1"/>
    <col min="3" max="3" width="14.421875" style="3" customWidth="1"/>
    <col min="4" max="4" width="18.8515625" style="3" customWidth="1"/>
    <col min="5" max="5" width="18.57421875" style="3" customWidth="1"/>
    <col min="6" max="6" width="21.421875" style="3" bestFit="1" customWidth="1"/>
    <col min="7" max="7" width="14.7109375" style="3" bestFit="1" customWidth="1"/>
    <col min="8" max="8" width="10.28125" style="3" bestFit="1" customWidth="1"/>
    <col min="9" max="9" width="15.57421875" style="3" bestFit="1" customWidth="1"/>
    <col min="10" max="10" width="11.421875" style="12" bestFit="1" customWidth="1"/>
    <col min="11" max="11" width="15.140625" style="3" bestFit="1" customWidth="1"/>
    <col min="12" max="12" width="14.421875" style="3" bestFit="1" customWidth="1"/>
    <col min="13" max="13" width="31.421875" style="81" bestFit="1" customWidth="1"/>
    <col min="14" max="14" width="17.8515625" style="3" bestFit="1" customWidth="1"/>
    <col min="15" max="15" width="13.421875" style="3" bestFit="1" customWidth="1"/>
    <col min="16" max="16" width="14.140625" style="3" bestFit="1" customWidth="1"/>
    <col min="17" max="17" width="15.28125" style="3" bestFit="1" customWidth="1"/>
    <col min="18" max="18" width="16.00390625" style="3" customWidth="1"/>
    <col min="19" max="19" width="25.421875" style="3" customWidth="1"/>
    <col min="20" max="20" width="23.7109375" style="3" customWidth="1"/>
    <col min="21" max="21" width="13.7109375" style="13" bestFit="1" customWidth="1"/>
    <col min="22" max="22" width="9.140625" style="3" customWidth="1"/>
    <col min="23" max="23" width="15.8515625" style="3" customWidth="1"/>
    <col min="24" max="24" width="13.8515625" style="3" customWidth="1"/>
    <col min="25" max="25" width="16.421875" style="3" customWidth="1"/>
    <col min="26" max="16384" width="9.140625" style="3" customWidth="1"/>
  </cols>
  <sheetData>
    <row r="1" spans="1:13" ht="12.75">
      <c r="A1" s="2" t="str">
        <f>Cover!B3</f>
        <v>Greater Tzaneen Municipality</v>
      </c>
      <c r="B1" s="2"/>
      <c r="M1" s="144"/>
    </row>
    <row r="2" spans="1:13" ht="12.75">
      <c r="A2" s="2" t="s">
        <v>609</v>
      </c>
      <c r="B2" s="2"/>
      <c r="M2" s="144"/>
    </row>
    <row r="3" spans="1:13" ht="12.75">
      <c r="A3" s="2" t="str">
        <f>Cover!B7</f>
        <v>2021/ 2022 FY</v>
      </c>
      <c r="B3" s="2"/>
      <c r="M3" s="144"/>
    </row>
    <row r="4" ht="12.75">
      <c r="M4" s="144"/>
    </row>
    <row r="5" spans="1:21" s="2" customFormat="1" ht="78" customHeight="1">
      <c r="A5" s="83" t="s">
        <v>170</v>
      </c>
      <c r="B5" s="83" t="s">
        <v>173</v>
      </c>
      <c r="C5" s="83" t="s">
        <v>59</v>
      </c>
      <c r="D5" s="83" t="s">
        <v>105</v>
      </c>
      <c r="E5" s="107" t="s">
        <v>178</v>
      </c>
      <c r="F5" s="83" t="s">
        <v>176</v>
      </c>
      <c r="G5" s="83" t="s">
        <v>0</v>
      </c>
      <c r="H5" s="84"/>
      <c r="I5" s="83" t="s">
        <v>1</v>
      </c>
      <c r="J5" s="85"/>
      <c r="K5" s="83" t="s">
        <v>108</v>
      </c>
      <c r="L5" s="83"/>
      <c r="M5" s="83" t="s">
        <v>5</v>
      </c>
      <c r="N5" s="83" t="s">
        <v>67</v>
      </c>
      <c r="O5" s="83"/>
      <c r="P5" s="83" t="s">
        <v>6</v>
      </c>
      <c r="Q5" s="83"/>
      <c r="R5" s="83" t="s">
        <v>107</v>
      </c>
      <c r="S5" s="83" t="s">
        <v>7</v>
      </c>
      <c r="T5" s="83" t="s">
        <v>106</v>
      </c>
      <c r="U5" s="86" t="s">
        <v>8</v>
      </c>
    </row>
    <row r="6" spans="1:21" s="14" customFormat="1" ht="195" hidden="1">
      <c r="A6" s="87" t="s">
        <v>85</v>
      </c>
      <c r="B6" s="87" t="s">
        <v>111</v>
      </c>
      <c r="C6" s="87" t="s">
        <v>112</v>
      </c>
      <c r="D6" s="87" t="s">
        <v>113</v>
      </c>
      <c r="E6" s="87" t="s">
        <v>84</v>
      </c>
      <c r="F6" s="88" t="s">
        <v>177</v>
      </c>
      <c r="G6" s="87" t="s">
        <v>114</v>
      </c>
      <c r="H6" s="87" t="s">
        <v>86</v>
      </c>
      <c r="I6" s="87" t="s">
        <v>109</v>
      </c>
      <c r="J6" s="87" t="s">
        <v>87</v>
      </c>
      <c r="K6" s="87" t="s">
        <v>88</v>
      </c>
      <c r="L6" s="87" t="s">
        <v>97</v>
      </c>
      <c r="M6" s="89" t="s">
        <v>115</v>
      </c>
      <c r="N6" s="87" t="s">
        <v>95</v>
      </c>
      <c r="O6" s="87" t="s">
        <v>96</v>
      </c>
      <c r="P6" s="87" t="s">
        <v>98</v>
      </c>
      <c r="Q6" s="87" t="s">
        <v>99</v>
      </c>
      <c r="R6" s="90" t="s">
        <v>174</v>
      </c>
      <c r="S6" s="90" t="s">
        <v>7</v>
      </c>
      <c r="T6" s="90" t="s">
        <v>175</v>
      </c>
      <c r="U6" s="90" t="s">
        <v>8</v>
      </c>
    </row>
    <row r="7" spans="1:21" s="4" customFormat="1" ht="165" customHeight="1">
      <c r="A7" s="91">
        <v>1</v>
      </c>
      <c r="B7" s="92" t="s">
        <v>212</v>
      </c>
      <c r="C7" s="93" t="s">
        <v>285</v>
      </c>
      <c r="D7" s="93" t="s">
        <v>331</v>
      </c>
      <c r="E7" s="93" t="s">
        <v>332</v>
      </c>
      <c r="F7" s="96" t="s">
        <v>333</v>
      </c>
      <c r="G7" s="94" t="s">
        <v>41</v>
      </c>
      <c r="H7" s="94">
        <f>IF($G7='Rating Factors'!$A$9,'Rating Factors'!$A$10,IF($G7='Rating Factors'!$A$12,'Rating Factors'!$A$13,IF($G7='Rating Factors'!$A$15,'Rating Factors'!$A$16,IF($G7='Rating Factors'!$A$17,'Rating Factors'!$A$18,IF($G7='Rating Factors'!$A$19,'Rating Factors'!$A$20,"NA")))))</f>
        <v>5</v>
      </c>
      <c r="I7" s="94" t="s">
        <v>13</v>
      </c>
      <c r="J7" s="100">
        <f>IF($I7='Rating Factors'!$A$24,'Rating Factors'!$C$24,IF($I7='Rating Factors'!$A$25,'Rating Factors'!$C$25,IF($I7='Rating Factors'!$A$26,'Rating Factors'!$C$26,IF($I7='Rating Factors'!$A$27,'Rating Factors'!$C$27,IF($I7='Rating Factors'!$A$28,'Rating Factors'!$C$28,"NA")))))</f>
        <v>4</v>
      </c>
      <c r="K7" s="94" t="str">
        <f>IF(L7&gt;='Rating Factors'!$C$41,'Rating Factors'!$A$40,IF(L7&gt;='Rating Factors'!$C$42,'Rating Factors'!$A$41,IF(L7&gt;='Rating Factors'!$C$43,'Rating Factors'!$A$42,IF(L7&gt;='Rating Factors'!$C$44,'Rating Factors'!$A$43,IF(L7&lt;'Rating Factors'!$C$44,'Rating Factors'!$A$44,0)))))</f>
        <v>Maximum</v>
      </c>
      <c r="L7" s="94">
        <f>H7*J7</f>
        <v>20</v>
      </c>
      <c r="M7" s="96" t="s">
        <v>334</v>
      </c>
      <c r="N7" s="94" t="s">
        <v>46</v>
      </c>
      <c r="O7" s="101">
        <f>IF(N7='Rating Factors'!$A$32,'Rating Factors'!$C$32,IF(N7='Rating Factors'!$A$33,'Rating Factors'!$C$33,IF(N7='Rating Factors'!$A$34,'Rating Factors'!$C$34,IF(N7='Rating Factors'!$A$35,'Rating Factors'!$C$35,IF(N7='Rating Factors'!$A$36,'Rating Factors'!$C$36,"NA")))))</f>
        <v>0.65</v>
      </c>
      <c r="P7" s="94" t="str">
        <f>IF($Q7&gt;='Rating Factors'!$F$41,'Rating Factors'!$D$40,IF($Q7&gt;='Rating Factors'!$F$42,'Rating Factors'!$D$41,IF($Q7&gt;='Rating Factors'!$F$43,'Rating Factors'!$D$42,IF($Q7&gt;='Rating Factors'!$F$44,'Rating Factors'!$D$43,IF($Q7&lt;'Rating Factors'!$F$44,'Rating Factors'!$D$44,"NA")))))</f>
        <v>Medium</v>
      </c>
      <c r="Q7" s="94">
        <f>L7*O7</f>
        <v>13</v>
      </c>
      <c r="R7" s="96" t="s">
        <v>203</v>
      </c>
      <c r="S7" s="96" t="s">
        <v>335</v>
      </c>
      <c r="T7" s="97" t="s">
        <v>336</v>
      </c>
      <c r="U7" s="102" t="s">
        <v>307</v>
      </c>
    </row>
    <row r="8" spans="1:21" s="4" customFormat="1" ht="135">
      <c r="A8" s="91">
        <v>2</v>
      </c>
      <c r="B8" s="121" t="s">
        <v>337</v>
      </c>
      <c r="C8" s="96" t="s">
        <v>338</v>
      </c>
      <c r="D8" s="96" t="s">
        <v>339</v>
      </c>
      <c r="E8" s="96" t="s">
        <v>340</v>
      </c>
      <c r="F8" s="96" t="s">
        <v>341</v>
      </c>
      <c r="G8" s="94" t="s">
        <v>62</v>
      </c>
      <c r="H8" s="94">
        <f>IF($G8='Rating Factors'!$A$9,'Rating Factors'!$A$10,IF($G8='Rating Factors'!$A$12,'Rating Factors'!$A$13,IF($G8='Rating Factors'!$A$15,'Rating Factors'!$A$16,IF($G8='Rating Factors'!$A$17,'Rating Factors'!$A$18,IF($G8='Rating Factors'!$A$19,'Rating Factors'!$A$20,"NA")))))</f>
        <v>4</v>
      </c>
      <c r="I8" s="94" t="s">
        <v>12</v>
      </c>
      <c r="J8" s="100">
        <f>IF($I8='Rating Factors'!$A$24,'Rating Factors'!$C$24,IF($I8='Rating Factors'!$A$25,'Rating Factors'!$C$25,IF($I8='Rating Factors'!$A$26,'Rating Factors'!$C$26,IF($I8='Rating Factors'!$A$27,'Rating Factors'!$C$27,IF($I8='Rating Factors'!$A$28,'Rating Factors'!$C$28,"NA")))))</f>
        <v>3</v>
      </c>
      <c r="K8" s="94" t="str">
        <f>IF(L8&gt;='Rating Factors'!$C$41,'Rating Factors'!$A$40,IF(L8&gt;='Rating Factors'!$C$42,'Rating Factors'!$A$41,IF(L8&gt;='Rating Factors'!$C$43,'Rating Factors'!$A$42,IF(L8&gt;='Rating Factors'!$C$44,'Rating Factors'!$A$43,IF(L8&lt;'Rating Factors'!$C$44,'Rating Factors'!$A$44,0)))))</f>
        <v>Medium</v>
      </c>
      <c r="L8" s="94">
        <f>H8*J8</f>
        <v>12</v>
      </c>
      <c r="M8" s="97" t="s">
        <v>342</v>
      </c>
      <c r="N8" s="94" t="s">
        <v>46</v>
      </c>
      <c r="O8" s="101">
        <f>IF(N8='Rating Factors'!$A$32,'Rating Factors'!$C$32,IF(N8='Rating Factors'!$A$33,'Rating Factors'!$C$33,IF(N8='Rating Factors'!$A$34,'Rating Factors'!$C$34,IF(N8='Rating Factors'!$A$35,'Rating Factors'!$C$35,IF(N8='Rating Factors'!$A$36,'Rating Factors'!$C$36,"NA")))))</f>
        <v>0.65</v>
      </c>
      <c r="P8" s="94" t="str">
        <f>IF($Q8&gt;='Rating Factors'!$F$41,'Rating Factors'!$D$40,IF($Q8&gt;='Rating Factors'!$F$42,'Rating Factors'!$D$41,IF($Q8&gt;='Rating Factors'!$F$43,'Rating Factors'!$D$42,IF($Q8&gt;='Rating Factors'!$F$44,'Rating Factors'!$D$43,IF($Q8&lt;'Rating Factors'!$F$44,'Rating Factors'!$D$44,"NA")))))</f>
        <v>Low</v>
      </c>
      <c r="Q8" s="94">
        <f>L8*O8</f>
        <v>7.800000000000001</v>
      </c>
      <c r="R8" s="96" t="s">
        <v>203</v>
      </c>
      <c r="S8" s="122" t="s">
        <v>343</v>
      </c>
      <c r="T8" s="97" t="s">
        <v>344</v>
      </c>
      <c r="U8" s="103" t="s">
        <v>307</v>
      </c>
    </row>
    <row r="9" spans="1:21" s="4" customFormat="1" ht="126.75" customHeight="1">
      <c r="A9" s="91">
        <v>3</v>
      </c>
      <c r="B9" s="92" t="s">
        <v>337</v>
      </c>
      <c r="C9" s="97" t="s">
        <v>346</v>
      </c>
      <c r="D9" s="112" t="s">
        <v>345</v>
      </c>
      <c r="E9" s="112" t="s">
        <v>347</v>
      </c>
      <c r="F9" s="112" t="s">
        <v>348</v>
      </c>
      <c r="G9" s="94" t="s">
        <v>62</v>
      </c>
      <c r="H9" s="94">
        <f>IF($G9='[2]Rating Factors'!$A$9,'[2]Rating Factors'!$A$10,IF($G9='[2]Rating Factors'!$A$12,'[2]Rating Factors'!$A$13,IF($G9='[2]Rating Factors'!$A$15,'[2]Rating Factors'!$A$16,IF($G9='[2]Rating Factors'!$A$17,'[2]Rating Factors'!$A$18,IF($G9='[2]Rating Factors'!$A$19,'[2]Rating Factors'!$A$20,"NA")))))</f>
        <v>4</v>
      </c>
      <c r="I9" s="94" t="s">
        <v>13</v>
      </c>
      <c r="J9" s="100">
        <f>IF($I9='[2]Rating Factors'!$A$24,'[2]Rating Factors'!$C$24,IF($I9='[2]Rating Factors'!$A$25,'[2]Rating Factors'!$C$25,IF($I9='[2]Rating Factors'!$A$26,'[2]Rating Factors'!$C$26,IF($I9='[2]Rating Factors'!$A$27,'[2]Rating Factors'!$C$27,IF($I9='[2]Rating Factors'!$A$28,'[2]Rating Factors'!$C$28,"NA")))))</f>
        <v>4</v>
      </c>
      <c r="K9" s="94" t="str">
        <f>IF(L9&gt;='[2]Rating Factors'!$C$41,'[2]Rating Factors'!$A$40,IF(L9&gt;='[2]Rating Factors'!$C$42,'[2]Rating Factors'!$A$41,IF(L9&gt;='[2]Rating Factors'!$C$43,'[2]Rating Factors'!$A$42,IF(L9&gt;='[2]Rating Factors'!$C$44,'[2]Rating Factors'!$A$43,IF(L9&lt;'[2]Rating Factors'!$C$44,'[2]Rating Factors'!$A$44,0)))))</f>
        <v>High</v>
      </c>
      <c r="L9" s="94">
        <f>H9*J9</f>
        <v>16</v>
      </c>
      <c r="M9" s="123" t="s">
        <v>349</v>
      </c>
      <c r="N9" s="94" t="s">
        <v>46</v>
      </c>
      <c r="O9" s="101">
        <f>IF(N9='[2]Rating Factors'!$A$32,'[2]Rating Factors'!$C$32,IF(N9='[2]Rating Factors'!$A$33,'[2]Rating Factors'!$C$33,IF(N9='[2]Rating Factors'!$A$34,'[2]Rating Factors'!$C$34,IF(N9='[2]Rating Factors'!$A$35,'[2]Rating Factors'!$C$35,IF(N9='[2]Rating Factors'!$A$36,'[2]Rating Factors'!$C$36,"NA")))))</f>
        <v>0.65</v>
      </c>
      <c r="P9" s="94" t="str">
        <f>IF($Q9&gt;='[2]Rating Factors'!$F$41,'[2]Rating Factors'!$D$40,IF($Q9&gt;='[2]Rating Factors'!$F$42,'[2]Rating Factors'!$D$41,IF($Q9&gt;='[2]Rating Factors'!$F$43,'[2]Rating Factors'!$D$42,IF($Q9&gt;='[2]Rating Factors'!$F$44,'[2]Rating Factors'!$D$43,IF($Q9&lt;'[2]Rating Factors'!$F$44,'[2]Rating Factors'!$D$44,"NA")))))</f>
        <v>Maximum</v>
      </c>
      <c r="Q9" s="94">
        <f>L9*O9</f>
        <v>10.4</v>
      </c>
      <c r="R9" s="96" t="s">
        <v>203</v>
      </c>
      <c r="S9" s="97" t="s">
        <v>350</v>
      </c>
      <c r="T9" s="97" t="s">
        <v>351</v>
      </c>
      <c r="U9" s="103" t="s">
        <v>307</v>
      </c>
    </row>
    <row r="10" spans="1:21" s="4" customFormat="1" ht="60">
      <c r="A10" s="91">
        <v>4</v>
      </c>
      <c r="B10" s="92" t="s">
        <v>212</v>
      </c>
      <c r="C10" s="97" t="s">
        <v>292</v>
      </c>
      <c r="D10" s="93" t="s">
        <v>352</v>
      </c>
      <c r="E10" s="93" t="s">
        <v>353</v>
      </c>
      <c r="F10" s="96" t="s">
        <v>354</v>
      </c>
      <c r="G10" s="97" t="s">
        <v>41</v>
      </c>
      <c r="H10" s="94">
        <f>IF($G10='Rating Factors'!$A$9,'Rating Factors'!$A$10,IF($G10='Rating Factors'!$A$12,'Rating Factors'!$A$13,IF($G10='Rating Factors'!$A$15,'Rating Factors'!$A$16,IF($G10='Rating Factors'!$A$17,'Rating Factors'!$A$18,IF($G10='Rating Factors'!$A$19,'Rating Factors'!$A$20,"NA")))))</f>
        <v>5</v>
      </c>
      <c r="I10" s="94" t="s">
        <v>13</v>
      </c>
      <c r="J10" s="100">
        <f>IF($I10='Rating Factors'!$A$24,'Rating Factors'!$C$24,IF($I10='Rating Factors'!$A$25,'Rating Factors'!$C$25,IF($I10='Rating Factors'!$A$26,'Rating Factors'!$C$26,IF($I10='Rating Factors'!$A$27,'Rating Factors'!$C$27,IF($I10='Rating Factors'!$A$28,'Rating Factors'!$C$28,"NA")))))</f>
        <v>4</v>
      </c>
      <c r="K10" s="94" t="str">
        <f>IF(L10&gt;='Rating Factors'!$C$41,'Rating Factors'!$A$40,IF(L10&gt;='Rating Factors'!$C$42,'Rating Factors'!$A$41,IF(L10&gt;='Rating Factors'!$C$43,'Rating Factors'!$A$42,IF(L10&gt;='Rating Factors'!$C$44,'Rating Factors'!$A$43,IF(L10&lt;'Rating Factors'!$C$44,'Rating Factors'!$A$44,0)))))</f>
        <v>Maximum</v>
      </c>
      <c r="L10" s="94">
        <f>H10*J10</f>
        <v>20</v>
      </c>
      <c r="M10" s="96" t="s">
        <v>355</v>
      </c>
      <c r="N10" s="94" t="s">
        <v>46</v>
      </c>
      <c r="O10" s="101">
        <f>IF(N10='Rating Factors'!$A$32,'Rating Factors'!$C$32,IF(N10='Rating Factors'!$A$33,'Rating Factors'!$C$33,IF(N10='Rating Factors'!$A$34,'Rating Factors'!$C$34,IF(N10='Rating Factors'!$A$35,'Rating Factors'!$C$35,IF(N10='Rating Factors'!$A$36,'Rating Factors'!$C$36,"NA")))))</f>
        <v>0.65</v>
      </c>
      <c r="P10" s="94" t="str">
        <f>IF($Q10&gt;='Rating Factors'!$F$41,'Rating Factors'!$D$40,IF($Q10&gt;='Rating Factors'!$F$42,'Rating Factors'!$D$41,IF($Q10&gt;='Rating Factors'!$F$43,'Rating Factors'!$D$42,IF($Q10&gt;='Rating Factors'!$F$44,'Rating Factors'!$D$43,IF($Q10&lt;'Rating Factors'!$F$44,'Rating Factors'!$D$44,"NA")))))</f>
        <v>Medium</v>
      </c>
      <c r="Q10" s="94">
        <f>L10*O10</f>
        <v>13</v>
      </c>
      <c r="R10" s="96" t="s">
        <v>203</v>
      </c>
      <c r="S10" s="96" t="s">
        <v>356</v>
      </c>
      <c r="T10" s="97" t="s">
        <v>336</v>
      </c>
      <c r="U10" s="103" t="s">
        <v>307</v>
      </c>
    </row>
    <row r="11" ht="12.75">
      <c r="M11" s="82"/>
    </row>
    <row r="12" ht="12.75">
      <c r="M12" s="82"/>
    </row>
    <row r="13" spans="3:21" ht="12.75">
      <c r="C13" s="11" t="s">
        <v>55</v>
      </c>
      <c r="D13" s="4"/>
      <c r="E13" s="4"/>
      <c r="F13" s="4"/>
      <c r="J13" s="3"/>
      <c r="M13" s="82"/>
      <c r="U13" s="3"/>
    </row>
    <row r="14" spans="3:21" ht="26.25">
      <c r="C14" s="11" t="s">
        <v>0</v>
      </c>
      <c r="D14" s="11" t="s">
        <v>1</v>
      </c>
      <c r="E14" s="11" t="s">
        <v>4</v>
      </c>
      <c r="F14" s="11"/>
      <c r="J14" s="3"/>
      <c r="M14" s="82"/>
      <c r="U14" s="3"/>
    </row>
    <row r="15" spans="3:21" ht="12.75">
      <c r="C15" s="5" t="s">
        <v>35</v>
      </c>
      <c r="D15" s="5" t="s">
        <v>35</v>
      </c>
      <c r="E15" s="5" t="s">
        <v>35</v>
      </c>
      <c r="F15" s="80"/>
      <c r="J15" s="3"/>
      <c r="M15" s="82"/>
      <c r="U15" s="3"/>
    </row>
    <row r="16" spans="3:21" ht="12.75">
      <c r="C16" s="5" t="s">
        <v>41</v>
      </c>
      <c r="D16" s="5" t="s">
        <v>63</v>
      </c>
      <c r="E16" s="5" t="str">
        <f>'Rating Factors'!A32</f>
        <v>Very good</v>
      </c>
      <c r="F16" s="80"/>
      <c r="J16" s="3"/>
      <c r="M16" s="82"/>
      <c r="U16" s="3"/>
    </row>
    <row r="17" spans="3:21" ht="12.75">
      <c r="C17" s="5" t="s">
        <v>62</v>
      </c>
      <c r="D17" s="5" t="str">
        <f>'Rating Factors'!A25</f>
        <v>Likely</v>
      </c>
      <c r="E17" s="5" t="str">
        <f>'Rating Factors'!A33</f>
        <v>Good</v>
      </c>
      <c r="F17" s="80"/>
      <c r="J17" s="3"/>
      <c r="M17" s="82"/>
      <c r="U17" s="3"/>
    </row>
    <row r="18" spans="3:21" ht="12.75">
      <c r="C18" s="5" t="s">
        <v>12</v>
      </c>
      <c r="D18" s="5" t="s">
        <v>12</v>
      </c>
      <c r="E18" s="5" t="str">
        <f>'Rating Factors'!A34</f>
        <v>Satisfactory</v>
      </c>
      <c r="F18" s="80"/>
      <c r="J18" s="3"/>
      <c r="M18" s="82"/>
      <c r="U18" s="3"/>
    </row>
    <row r="19" spans="3:21" ht="12.75">
      <c r="C19" s="5" t="s">
        <v>11</v>
      </c>
      <c r="D19" s="5" t="str">
        <f>'Rating Factors'!A27</f>
        <v>Unlikely</v>
      </c>
      <c r="E19" s="5" t="str">
        <f>'Rating Factors'!A35</f>
        <v>Weak</v>
      </c>
      <c r="F19" s="80"/>
      <c r="J19" s="3"/>
      <c r="M19" s="82"/>
      <c r="U19" s="3"/>
    </row>
    <row r="20" spans="3:21" ht="12.75">
      <c r="C20" s="5" t="s">
        <v>54</v>
      </c>
      <c r="D20" s="5" t="str">
        <f>'Rating Factors'!A28</f>
        <v>Rare</v>
      </c>
      <c r="E20" s="5" t="str">
        <f>'Rating Factors'!A36</f>
        <v>Unsatisfactory</v>
      </c>
      <c r="F20" s="80"/>
      <c r="J20" s="3"/>
      <c r="M20" s="82"/>
      <c r="U20" s="3"/>
    </row>
    <row r="21" spans="3:21" ht="12.75">
      <c r="C21" s="4"/>
      <c r="D21" s="4"/>
      <c r="E21" s="4"/>
      <c r="F21" s="4"/>
      <c r="J21" s="3"/>
      <c r="M21" s="82"/>
      <c r="U21" s="3"/>
    </row>
    <row r="22" ht="12.75">
      <c r="M22" s="82"/>
    </row>
    <row r="23" ht="12.75">
      <c r="M23" s="82"/>
    </row>
    <row r="24" ht="12.75">
      <c r="M24" s="82"/>
    </row>
    <row r="25" ht="12.75">
      <c r="M25" s="82"/>
    </row>
    <row r="26" ht="12.75">
      <c r="M26" s="82"/>
    </row>
    <row r="27" ht="12.75">
      <c r="M27" s="82"/>
    </row>
    <row r="28" ht="12.75">
      <c r="M28" s="82"/>
    </row>
    <row r="29" ht="12.75">
      <c r="M29" s="82"/>
    </row>
    <row r="30" ht="12.75">
      <c r="M30" s="82"/>
    </row>
    <row r="31" ht="12.75">
      <c r="M31" s="82"/>
    </row>
    <row r="32" ht="12.75">
      <c r="M32" s="82"/>
    </row>
    <row r="33" ht="12.75">
      <c r="M33" s="82"/>
    </row>
    <row r="34" ht="12.75">
      <c r="M34" s="82"/>
    </row>
    <row r="35" ht="12.75">
      <c r="M35" s="82"/>
    </row>
    <row r="36" ht="12.75">
      <c r="M36" s="82"/>
    </row>
    <row r="37" ht="12.75">
      <c r="M37" s="82"/>
    </row>
    <row r="38" ht="12.75">
      <c r="M38" s="82"/>
    </row>
    <row r="39" ht="12.75">
      <c r="M39" s="82"/>
    </row>
    <row r="40" ht="12.75">
      <c r="M40" s="82"/>
    </row>
    <row r="41" ht="12.75">
      <c r="M41" s="82"/>
    </row>
    <row r="42" ht="12.75">
      <c r="M42" s="82"/>
    </row>
    <row r="43" ht="12.75">
      <c r="M43" s="82"/>
    </row>
    <row r="44" ht="12.75">
      <c r="M44" s="82"/>
    </row>
    <row r="45" ht="12.75">
      <c r="M45" s="82"/>
    </row>
    <row r="46" ht="12.75">
      <c r="M46" s="82"/>
    </row>
    <row r="47" ht="12.75">
      <c r="M47" s="82"/>
    </row>
    <row r="48" ht="12.75">
      <c r="M48" s="82"/>
    </row>
    <row r="49" ht="12.75">
      <c r="M49" s="82"/>
    </row>
    <row r="50" ht="12.75">
      <c r="M50" s="82"/>
    </row>
    <row r="51" ht="12.75">
      <c r="M51" s="82"/>
    </row>
    <row r="52" ht="12.75">
      <c r="M52" s="82"/>
    </row>
    <row r="53" ht="12.75">
      <c r="M53" s="82"/>
    </row>
    <row r="54" ht="12.75">
      <c r="M54" s="82"/>
    </row>
    <row r="55" ht="12.75">
      <c r="M55" s="82"/>
    </row>
    <row r="56" ht="12.75">
      <c r="M56" s="82"/>
    </row>
    <row r="57" ht="12.75">
      <c r="M57" s="82"/>
    </row>
    <row r="58" ht="12.75">
      <c r="M58" s="82"/>
    </row>
    <row r="59" ht="12.75">
      <c r="M59" s="82"/>
    </row>
    <row r="60" ht="12.75">
      <c r="M60" s="82"/>
    </row>
    <row r="61" ht="12.75">
      <c r="M61" s="82"/>
    </row>
    <row r="62" ht="12.75">
      <c r="M62" s="82"/>
    </row>
    <row r="63" ht="12.75">
      <c r="M63" s="82"/>
    </row>
    <row r="64" ht="12.75">
      <c r="M64" s="82"/>
    </row>
    <row r="65" ht="12.75">
      <c r="M65" s="82"/>
    </row>
    <row r="66" ht="12.75">
      <c r="M66" s="82"/>
    </row>
    <row r="67" ht="12.75">
      <c r="M67" s="82"/>
    </row>
    <row r="68" ht="12.75">
      <c r="M68" s="82"/>
    </row>
    <row r="69" ht="12.75">
      <c r="M69" s="82"/>
    </row>
    <row r="70" ht="12.75">
      <c r="M70" s="82"/>
    </row>
    <row r="71" ht="12.75">
      <c r="M71" s="82"/>
    </row>
    <row r="72" ht="12.75">
      <c r="M72" s="82"/>
    </row>
    <row r="73" ht="12.75">
      <c r="M73" s="82"/>
    </row>
    <row r="74" ht="12.75">
      <c r="M74" s="82"/>
    </row>
    <row r="75" ht="12.75">
      <c r="M75" s="82"/>
    </row>
  </sheetData>
  <sheetProtection/>
  <dataValidations count="3">
    <dataValidation type="list" allowBlank="1" showInputMessage="1" showErrorMessage="1" sqref="G7:G10">
      <formula1>$C$15:$C$20</formula1>
    </dataValidation>
    <dataValidation type="list" allowBlank="1" showInputMessage="1" showErrorMessage="1" sqref="I7:I10">
      <formula1>$D$15:$D$20</formula1>
    </dataValidation>
    <dataValidation type="list" allowBlank="1" showInputMessage="1" showErrorMessage="1" sqref="N7:N10">
      <formula1>$E$15:$E$20</formula1>
    </dataValidation>
  </dataValidations>
  <printOptions/>
  <pageMargins left="0.3937007874015748" right="0.3937007874015748" top="0.3937007874015748" bottom="0.3937007874015748" header="0.1968503937007874" footer="0.1968503937007874"/>
  <pageSetup horizontalDpi="600" verticalDpi="600" orientation="landscape" paperSize="9" scale="43" r:id="rId1"/>
  <headerFooter alignWithMargins="0">
    <oddFooter>&amp;L&amp;F&amp;CPage &amp;P of &amp;N&amp;R&amp;D</oddFooter>
  </headerFooter>
</worksheet>
</file>

<file path=xl/worksheets/sheet12.xml><?xml version="1.0" encoding="utf-8"?>
<worksheet xmlns="http://schemas.openxmlformats.org/spreadsheetml/2006/main" xmlns:r="http://schemas.openxmlformats.org/officeDocument/2006/relationships">
  <dimension ref="A1:U74"/>
  <sheetViews>
    <sheetView showGridLines="0" zoomScale="85" zoomScaleNormal="85" zoomScalePageLayoutView="0" workbookViewId="0" topLeftCell="A1">
      <pane xSplit="4" ySplit="5" topLeftCell="L7" activePane="bottomRight" state="frozen"/>
      <selection pane="topLeft" activeCell="A5" sqref="A5"/>
      <selection pane="topRight" activeCell="E5" sqref="E5"/>
      <selection pane="bottomLeft" activeCell="A6" sqref="A6"/>
      <selection pane="bottomRight" activeCell="T9" sqref="T9"/>
    </sheetView>
  </sheetViews>
  <sheetFormatPr defaultColWidth="9.140625" defaultRowHeight="12.75"/>
  <cols>
    <col min="1" max="1" width="8.421875" style="3" customWidth="1"/>
    <col min="2" max="2" width="15.140625" style="3" customWidth="1"/>
    <col min="3" max="3" width="14.421875" style="3" customWidth="1"/>
    <col min="4" max="4" width="18.8515625" style="3" customWidth="1"/>
    <col min="5" max="5" width="18.57421875" style="3" customWidth="1"/>
    <col min="6" max="6" width="21.421875" style="3" bestFit="1" customWidth="1"/>
    <col min="7" max="7" width="14.7109375" style="3" customWidth="1"/>
    <col min="8" max="8" width="10.28125" style="3" customWidth="1"/>
    <col min="9" max="9" width="15.57421875" style="3" customWidth="1"/>
    <col min="10" max="10" width="11.421875" style="12" customWidth="1"/>
    <col min="11" max="11" width="15.140625" style="3" customWidth="1"/>
    <col min="12" max="12" width="14.421875" style="3" customWidth="1"/>
    <col min="13" max="13" width="31.421875" style="81" customWidth="1"/>
    <col min="14" max="14" width="17.8515625" style="3" bestFit="1" customWidth="1"/>
    <col min="15" max="15" width="13.421875" style="3" customWidth="1"/>
    <col min="16" max="16" width="14.140625" style="3" bestFit="1" customWidth="1"/>
    <col min="17" max="17" width="15.28125" style="3" customWidth="1"/>
    <col min="18" max="18" width="16.00390625" style="3" customWidth="1"/>
    <col min="19" max="19" width="25.421875" style="3" customWidth="1"/>
    <col min="20" max="20" width="16.8515625" style="3" customWidth="1"/>
    <col min="21" max="21" width="13.7109375" style="13" bestFit="1" customWidth="1"/>
    <col min="22" max="22" width="9.140625" style="3" customWidth="1"/>
    <col min="23" max="23" width="15.8515625" style="3" customWidth="1"/>
    <col min="24" max="24" width="13.8515625" style="3" customWidth="1"/>
    <col min="25" max="25" width="16.421875" style="3" customWidth="1"/>
    <col min="26" max="16384" width="9.140625" style="3" customWidth="1"/>
  </cols>
  <sheetData>
    <row r="1" spans="1:13" ht="12.75">
      <c r="A1" s="2" t="str">
        <f>Cover!B3</f>
        <v>Greater Tzaneen Municipality</v>
      </c>
      <c r="B1" s="2"/>
      <c r="M1" s="144"/>
    </row>
    <row r="2" spans="1:13" ht="12.75">
      <c r="A2" s="2" t="s">
        <v>610</v>
      </c>
      <c r="B2" s="2"/>
      <c r="M2" s="144"/>
    </row>
    <row r="3" spans="1:13" ht="12.75">
      <c r="A3" s="2" t="str">
        <f>Cover!B7</f>
        <v>2021/ 2022 FY</v>
      </c>
      <c r="B3" s="2"/>
      <c r="M3" s="144"/>
    </row>
    <row r="4" ht="12.75">
      <c r="M4" s="144"/>
    </row>
    <row r="5" spans="1:21" s="2" customFormat="1" ht="69.75" customHeight="1">
      <c r="A5" s="83" t="s">
        <v>170</v>
      </c>
      <c r="B5" s="83" t="s">
        <v>173</v>
      </c>
      <c r="C5" s="83" t="s">
        <v>59</v>
      </c>
      <c r="D5" s="83" t="s">
        <v>105</v>
      </c>
      <c r="E5" s="107" t="s">
        <v>178</v>
      </c>
      <c r="F5" s="83" t="s">
        <v>176</v>
      </c>
      <c r="G5" s="83" t="s">
        <v>0</v>
      </c>
      <c r="H5" s="84"/>
      <c r="I5" s="83" t="s">
        <v>1</v>
      </c>
      <c r="J5" s="85"/>
      <c r="K5" s="83" t="s">
        <v>108</v>
      </c>
      <c r="L5" s="83"/>
      <c r="M5" s="83" t="s">
        <v>5</v>
      </c>
      <c r="N5" s="83" t="s">
        <v>67</v>
      </c>
      <c r="O5" s="83"/>
      <c r="P5" s="83" t="s">
        <v>6</v>
      </c>
      <c r="Q5" s="83"/>
      <c r="R5" s="83" t="s">
        <v>107</v>
      </c>
      <c r="S5" s="83" t="s">
        <v>7</v>
      </c>
      <c r="T5" s="83" t="s">
        <v>106</v>
      </c>
      <c r="U5" s="86" t="s">
        <v>8</v>
      </c>
    </row>
    <row r="6" spans="1:21" s="14" customFormat="1" ht="195" hidden="1">
      <c r="A6" s="87" t="s">
        <v>85</v>
      </c>
      <c r="B6" s="87" t="s">
        <v>111</v>
      </c>
      <c r="C6" s="87" t="s">
        <v>112</v>
      </c>
      <c r="D6" s="87" t="s">
        <v>113</v>
      </c>
      <c r="E6" s="87" t="s">
        <v>84</v>
      </c>
      <c r="F6" s="88" t="s">
        <v>177</v>
      </c>
      <c r="G6" s="87" t="s">
        <v>114</v>
      </c>
      <c r="H6" s="87" t="s">
        <v>86</v>
      </c>
      <c r="I6" s="87" t="s">
        <v>109</v>
      </c>
      <c r="J6" s="87" t="s">
        <v>87</v>
      </c>
      <c r="K6" s="87" t="s">
        <v>88</v>
      </c>
      <c r="L6" s="87" t="s">
        <v>97</v>
      </c>
      <c r="M6" s="89" t="s">
        <v>115</v>
      </c>
      <c r="N6" s="87" t="s">
        <v>95</v>
      </c>
      <c r="O6" s="87" t="s">
        <v>96</v>
      </c>
      <c r="P6" s="87" t="s">
        <v>98</v>
      </c>
      <c r="Q6" s="87" t="s">
        <v>99</v>
      </c>
      <c r="R6" s="90" t="s">
        <v>174</v>
      </c>
      <c r="S6" s="90" t="s">
        <v>7</v>
      </c>
      <c r="T6" s="90" t="s">
        <v>175</v>
      </c>
      <c r="U6" s="90" t="s">
        <v>8</v>
      </c>
    </row>
    <row r="7" spans="1:21" s="4" customFormat="1" ht="375">
      <c r="A7" s="91">
        <v>1</v>
      </c>
      <c r="B7" s="92" t="s">
        <v>357</v>
      </c>
      <c r="C7" s="93" t="s">
        <v>358</v>
      </c>
      <c r="D7" s="93" t="s">
        <v>359</v>
      </c>
      <c r="E7" s="93" t="s">
        <v>360</v>
      </c>
      <c r="F7" s="96" t="s">
        <v>361</v>
      </c>
      <c r="G7" s="94" t="s">
        <v>41</v>
      </c>
      <c r="H7" s="94">
        <f>IF($G7='Rating Factors'!$A$9,'Rating Factors'!$A$10,IF($G7='Rating Factors'!$A$12,'Rating Factors'!$A$13,IF($G7='Rating Factors'!$A$15,'Rating Factors'!$A$16,IF($G7='Rating Factors'!$A$17,'Rating Factors'!$A$18,IF($G7='Rating Factors'!$A$19,'Rating Factors'!$A$20,"NA")))))</f>
        <v>5</v>
      </c>
      <c r="I7" s="94" t="s">
        <v>63</v>
      </c>
      <c r="J7" s="100">
        <f>IF($I7='Rating Factors'!$A$24,'Rating Factors'!$C$24,IF($I7='Rating Factors'!$A$25,'Rating Factors'!$C$25,IF($I7='Rating Factors'!$A$26,'Rating Factors'!$C$26,IF($I7='Rating Factors'!$A$27,'Rating Factors'!$C$27,IF($I7='Rating Factors'!$A$28,'Rating Factors'!$C$28,"NA")))))</f>
        <v>5</v>
      </c>
      <c r="K7" s="94" t="str">
        <f>IF(L7&gt;='Rating Factors'!$C$41,'Rating Factors'!$A$40,IF(L7&gt;='Rating Factors'!$C$42,'Rating Factors'!$A$41,IF(L7&gt;='Rating Factors'!$C$43,'Rating Factors'!$A$42,IF(L7&gt;='Rating Factors'!$C$44,'Rating Factors'!$A$43,IF(L7&lt;'Rating Factors'!$C$44,'Rating Factors'!$A$44,0)))))</f>
        <v>Maximum</v>
      </c>
      <c r="L7" s="94">
        <f>H7*J7</f>
        <v>25</v>
      </c>
      <c r="M7" s="96" t="s">
        <v>362</v>
      </c>
      <c r="N7" s="94" t="s">
        <v>46</v>
      </c>
      <c r="O7" s="101">
        <f>IF(N7='Rating Factors'!$A$32,'Rating Factors'!$C$32,IF(N7='Rating Factors'!$A$33,'Rating Factors'!$C$33,IF(N7='Rating Factors'!$A$34,'Rating Factors'!$C$34,IF(N7='Rating Factors'!$A$35,'Rating Factors'!$C$35,IF(N7='Rating Factors'!$A$36,'Rating Factors'!$C$36,"NA")))))</f>
        <v>0.65</v>
      </c>
      <c r="P7" s="94" t="str">
        <f>IF($Q7&gt;='Rating Factors'!$F$41,'Rating Factors'!$D$40,IF($Q7&gt;='Rating Factors'!$F$42,'Rating Factors'!$D$41,IF($Q7&gt;='Rating Factors'!$F$43,'Rating Factors'!$D$42,IF($Q7&gt;='Rating Factors'!$F$44,'Rating Factors'!$D$43,IF($Q7&lt;'Rating Factors'!$F$44,'Rating Factors'!$D$44,"NA")))))</f>
        <v>High</v>
      </c>
      <c r="Q7" s="94">
        <f>L7*O7</f>
        <v>16.25</v>
      </c>
      <c r="R7" s="96" t="s">
        <v>363</v>
      </c>
      <c r="S7" s="96" t="s">
        <v>364</v>
      </c>
      <c r="T7" s="97" t="s">
        <v>622</v>
      </c>
      <c r="U7" s="102" t="s">
        <v>307</v>
      </c>
    </row>
    <row r="8" spans="1:21" s="4" customFormat="1" ht="150">
      <c r="A8" s="91">
        <v>2</v>
      </c>
      <c r="B8" s="121" t="s">
        <v>357</v>
      </c>
      <c r="C8" s="96" t="s">
        <v>358</v>
      </c>
      <c r="D8" s="96" t="s">
        <v>365</v>
      </c>
      <c r="E8" s="96" t="s">
        <v>366</v>
      </c>
      <c r="F8" s="96" t="s">
        <v>367</v>
      </c>
      <c r="G8" s="94" t="s">
        <v>41</v>
      </c>
      <c r="H8" s="94">
        <f>IF($G8='Rating Factors'!$A$9,'Rating Factors'!$A$10,IF($G8='Rating Factors'!$A$12,'Rating Factors'!$A$13,IF($G8='Rating Factors'!$A$15,'Rating Factors'!$A$16,IF($G8='Rating Factors'!$A$17,'Rating Factors'!$A$18,IF($G8='Rating Factors'!$A$19,'Rating Factors'!$A$20,"NA")))))</f>
        <v>5</v>
      </c>
      <c r="I8" s="94" t="s">
        <v>13</v>
      </c>
      <c r="J8" s="100">
        <f>IF($I8='Rating Factors'!$A$24,'Rating Factors'!$C$24,IF($I8='Rating Factors'!$A$25,'Rating Factors'!$C$25,IF($I8='Rating Factors'!$A$26,'Rating Factors'!$C$26,IF($I8='Rating Factors'!$A$27,'Rating Factors'!$C$27,IF($I8='Rating Factors'!$A$28,'Rating Factors'!$C$28,"NA")))))</f>
        <v>4</v>
      </c>
      <c r="K8" s="94" t="str">
        <f>IF(L8&gt;='Rating Factors'!$C$41,'Rating Factors'!$A$40,IF(L8&gt;='Rating Factors'!$C$42,'Rating Factors'!$A$41,IF(L8&gt;='Rating Factors'!$C$43,'Rating Factors'!$A$42,IF(L8&gt;='Rating Factors'!$C$44,'Rating Factors'!$A$43,IF(L8&lt;'Rating Factors'!$C$44,'Rating Factors'!$A$44,0)))))</f>
        <v>Maximum</v>
      </c>
      <c r="L8" s="94">
        <f>H8*J8</f>
        <v>20</v>
      </c>
      <c r="M8" s="97" t="s">
        <v>368</v>
      </c>
      <c r="N8" s="94" t="s">
        <v>46</v>
      </c>
      <c r="O8" s="101">
        <f>IF(N8='Rating Factors'!$A$32,'Rating Factors'!$C$32,IF(N8='Rating Factors'!$A$33,'Rating Factors'!$C$33,IF(N8='Rating Factors'!$A$34,'Rating Factors'!$C$34,IF(N8='Rating Factors'!$A$35,'Rating Factors'!$C$35,IF(N8='Rating Factors'!$A$36,'Rating Factors'!$C$36,"NA")))))</f>
        <v>0.65</v>
      </c>
      <c r="P8" s="94" t="str">
        <f>IF($Q8&gt;='Rating Factors'!$F$41,'Rating Factors'!$D$40,IF($Q8&gt;='Rating Factors'!$F$42,'Rating Factors'!$D$41,IF($Q8&gt;='Rating Factors'!$F$43,'Rating Factors'!$D$42,IF($Q8&gt;='Rating Factors'!$F$44,'Rating Factors'!$D$43,IF($Q8&lt;'Rating Factors'!$F$44,'Rating Factors'!$D$44,"NA")))))</f>
        <v>Medium</v>
      </c>
      <c r="Q8" s="94">
        <f>L8*O8</f>
        <v>13</v>
      </c>
      <c r="R8" s="96" t="s">
        <v>369</v>
      </c>
      <c r="S8" s="122" t="s">
        <v>370</v>
      </c>
      <c r="T8" s="97" t="s">
        <v>622</v>
      </c>
      <c r="U8" s="103" t="s">
        <v>307</v>
      </c>
    </row>
    <row r="9" spans="1:21" s="4" customFormat="1" ht="405">
      <c r="A9" s="91">
        <v>3</v>
      </c>
      <c r="B9" s="92" t="s">
        <v>357</v>
      </c>
      <c r="C9" s="96" t="s">
        <v>358</v>
      </c>
      <c r="D9" s="112" t="s">
        <v>371</v>
      </c>
      <c r="E9" s="112" t="s">
        <v>372</v>
      </c>
      <c r="F9" s="112" t="s">
        <v>373</v>
      </c>
      <c r="G9" s="94" t="s">
        <v>41</v>
      </c>
      <c r="H9" s="94">
        <f>IF($G9='[2]Rating Factors'!$A$9,'[2]Rating Factors'!$A$10,IF($G9='[2]Rating Factors'!$A$12,'[2]Rating Factors'!$A$13,IF($G9='[2]Rating Factors'!$A$15,'[2]Rating Factors'!$A$16,IF($G9='[2]Rating Factors'!$A$17,'[2]Rating Factors'!$A$18,IF($G9='[2]Rating Factors'!$A$19,'[2]Rating Factors'!$A$20,"NA")))))</f>
        <v>5</v>
      </c>
      <c r="I9" s="94" t="s">
        <v>63</v>
      </c>
      <c r="J9" s="100">
        <f>IF($I9='[2]Rating Factors'!$A$24,'[2]Rating Factors'!$C$24,IF($I9='[2]Rating Factors'!$A$25,'[2]Rating Factors'!$C$25,IF($I9='[2]Rating Factors'!$A$26,'[2]Rating Factors'!$C$26,IF($I9='[2]Rating Factors'!$A$27,'[2]Rating Factors'!$C$27,IF($I9='[2]Rating Factors'!$A$28,'[2]Rating Factors'!$C$28,"NA")))))</f>
        <v>5</v>
      </c>
      <c r="K9" s="94" t="str">
        <f>IF(L9&gt;='[2]Rating Factors'!$C$41,'[2]Rating Factors'!$A$40,IF(L9&gt;='[2]Rating Factors'!$C$42,'[2]Rating Factors'!$A$41,IF(L9&gt;='[2]Rating Factors'!$C$43,'[2]Rating Factors'!$A$42,IF(L9&gt;='[2]Rating Factors'!$C$44,'[2]Rating Factors'!$A$43,IF(L9&lt;'[2]Rating Factors'!$C$44,'[2]Rating Factors'!$A$44,0)))))</f>
        <v>Maximum</v>
      </c>
      <c r="L9" s="94">
        <f>H9*J9</f>
        <v>25</v>
      </c>
      <c r="M9" s="95" t="s">
        <v>374</v>
      </c>
      <c r="N9" s="94" t="s">
        <v>48</v>
      </c>
      <c r="O9" s="101">
        <f>IF(N9='[2]Rating Factors'!$A$32,'[2]Rating Factors'!$C$32,IF(N9='[2]Rating Factors'!$A$33,'[2]Rating Factors'!$C$33,IF(N9='[2]Rating Factors'!$A$34,'[2]Rating Factors'!$C$34,IF(N9='[2]Rating Factors'!$A$35,'[2]Rating Factors'!$C$35,IF(N9='[2]Rating Factors'!$A$36,'[2]Rating Factors'!$C$36,"NA")))))</f>
        <v>0.8</v>
      </c>
      <c r="P9" s="94" t="str">
        <f>IF($Q9&gt;='[2]Rating Factors'!$F$41,'[2]Rating Factors'!$D$40,IF($Q9&gt;='[2]Rating Factors'!$F$42,'[2]Rating Factors'!$D$41,IF($Q9&gt;='[2]Rating Factors'!$F$43,'[2]Rating Factors'!$D$42,IF($Q9&gt;='[2]Rating Factors'!$F$44,'[2]Rating Factors'!$D$43,IF($Q9&lt;'[2]Rating Factors'!$F$44,'[2]Rating Factors'!$D$44,"NA")))))</f>
        <v>Maximum</v>
      </c>
      <c r="Q9" s="94">
        <f>L9*O9</f>
        <v>20</v>
      </c>
      <c r="R9" s="96" t="s">
        <v>363</v>
      </c>
      <c r="S9" s="97" t="s">
        <v>375</v>
      </c>
      <c r="T9" s="97" t="s">
        <v>622</v>
      </c>
      <c r="U9" s="103" t="s">
        <v>307</v>
      </c>
    </row>
    <row r="10" ht="12.75">
      <c r="M10" s="82"/>
    </row>
    <row r="11" ht="12.75">
      <c r="M11" s="82"/>
    </row>
    <row r="12" spans="3:21" ht="12.75">
      <c r="C12" s="11" t="s">
        <v>55</v>
      </c>
      <c r="D12" s="4"/>
      <c r="E12" s="4"/>
      <c r="F12" s="4"/>
      <c r="J12" s="3"/>
      <c r="M12" s="82"/>
      <c r="U12" s="3"/>
    </row>
    <row r="13" spans="3:21" ht="26.25">
      <c r="C13" s="11" t="s">
        <v>0</v>
      </c>
      <c r="D13" s="11" t="s">
        <v>1</v>
      </c>
      <c r="E13" s="11" t="s">
        <v>4</v>
      </c>
      <c r="F13" s="11"/>
      <c r="J13" s="3"/>
      <c r="M13" s="82"/>
      <c r="U13" s="3"/>
    </row>
    <row r="14" spans="3:21" ht="12.75">
      <c r="C14" s="5" t="s">
        <v>35</v>
      </c>
      <c r="D14" s="5" t="s">
        <v>35</v>
      </c>
      <c r="E14" s="5" t="s">
        <v>35</v>
      </c>
      <c r="F14" s="80"/>
      <c r="J14" s="3"/>
      <c r="M14" s="82"/>
      <c r="U14" s="3"/>
    </row>
    <row r="15" spans="3:21" ht="12.75">
      <c r="C15" s="5" t="s">
        <v>41</v>
      </c>
      <c r="D15" s="5" t="s">
        <v>63</v>
      </c>
      <c r="E15" s="5" t="str">
        <f>'Rating Factors'!A32</f>
        <v>Very good</v>
      </c>
      <c r="F15" s="80"/>
      <c r="J15" s="3"/>
      <c r="M15" s="82"/>
      <c r="U15" s="3"/>
    </row>
    <row r="16" spans="3:21" ht="12.75">
      <c r="C16" s="5" t="s">
        <v>62</v>
      </c>
      <c r="D16" s="5" t="str">
        <f>'Rating Factors'!A25</f>
        <v>Likely</v>
      </c>
      <c r="E16" s="5" t="str">
        <f>'Rating Factors'!A33</f>
        <v>Good</v>
      </c>
      <c r="F16" s="80"/>
      <c r="J16" s="3"/>
      <c r="M16" s="82"/>
      <c r="U16" s="3"/>
    </row>
    <row r="17" spans="3:21" ht="12.75">
      <c r="C17" s="5" t="s">
        <v>12</v>
      </c>
      <c r="D17" s="5" t="s">
        <v>12</v>
      </c>
      <c r="E17" s="5" t="str">
        <f>'Rating Factors'!A34</f>
        <v>Satisfactory</v>
      </c>
      <c r="F17" s="80"/>
      <c r="J17" s="3"/>
      <c r="M17" s="82"/>
      <c r="U17" s="3"/>
    </row>
    <row r="18" spans="3:21" ht="12.75">
      <c r="C18" s="5" t="s">
        <v>11</v>
      </c>
      <c r="D18" s="5" t="str">
        <f>'Rating Factors'!A27</f>
        <v>Unlikely</v>
      </c>
      <c r="E18" s="5" t="str">
        <f>'Rating Factors'!A35</f>
        <v>Weak</v>
      </c>
      <c r="F18" s="80"/>
      <c r="J18" s="3"/>
      <c r="M18" s="82"/>
      <c r="U18" s="3"/>
    </row>
    <row r="19" spans="3:21" ht="12.75">
      <c r="C19" s="5" t="s">
        <v>54</v>
      </c>
      <c r="D19" s="5" t="str">
        <f>'Rating Factors'!A28</f>
        <v>Rare</v>
      </c>
      <c r="E19" s="5" t="str">
        <f>'Rating Factors'!A36</f>
        <v>Unsatisfactory</v>
      </c>
      <c r="F19" s="80"/>
      <c r="J19" s="3"/>
      <c r="M19" s="82"/>
      <c r="U19" s="3"/>
    </row>
    <row r="20" spans="3:21" ht="12.75">
      <c r="C20" s="4"/>
      <c r="D20" s="4"/>
      <c r="E20" s="4"/>
      <c r="F20" s="4"/>
      <c r="J20" s="3"/>
      <c r="M20" s="82"/>
      <c r="U20" s="3"/>
    </row>
    <row r="21" ht="12.75">
      <c r="M21" s="82"/>
    </row>
    <row r="22" ht="12.75">
      <c r="M22" s="82"/>
    </row>
    <row r="23" ht="12.75">
      <c r="M23" s="82"/>
    </row>
    <row r="24" ht="12.75">
      <c r="M24" s="82"/>
    </row>
    <row r="25" ht="12.75">
      <c r="M25" s="82"/>
    </row>
    <row r="26" ht="12.75">
      <c r="M26" s="82"/>
    </row>
    <row r="27" ht="12.75">
      <c r="M27" s="82"/>
    </row>
    <row r="28" ht="12.75">
      <c r="M28" s="82"/>
    </row>
    <row r="29" ht="12.75">
      <c r="M29" s="82"/>
    </row>
    <row r="30" ht="12.75">
      <c r="M30" s="82"/>
    </row>
    <row r="31" ht="12.75">
      <c r="M31" s="82"/>
    </row>
    <row r="32" ht="12.75">
      <c r="M32" s="82"/>
    </row>
    <row r="33" ht="12.75">
      <c r="M33" s="82"/>
    </row>
    <row r="34" ht="12.75">
      <c r="M34" s="82"/>
    </row>
    <row r="35" ht="12.75">
      <c r="M35" s="82"/>
    </row>
    <row r="36" ht="12.75">
      <c r="M36" s="82"/>
    </row>
    <row r="37" ht="12.75">
      <c r="M37" s="82"/>
    </row>
    <row r="38" ht="12.75">
      <c r="M38" s="82"/>
    </row>
    <row r="39" ht="12.75">
      <c r="M39" s="82"/>
    </row>
    <row r="40" ht="12.75">
      <c r="M40" s="82"/>
    </row>
    <row r="41" ht="12.75">
      <c r="M41" s="82"/>
    </row>
    <row r="42" ht="12.75">
      <c r="M42" s="82"/>
    </row>
    <row r="43" ht="12.75">
      <c r="M43" s="82"/>
    </row>
    <row r="44" ht="12.75">
      <c r="M44" s="82"/>
    </row>
    <row r="45" ht="12.75">
      <c r="M45" s="82"/>
    </row>
    <row r="46" ht="12.75">
      <c r="M46" s="82"/>
    </row>
    <row r="47" ht="12.75">
      <c r="M47" s="82"/>
    </row>
    <row r="48" ht="12.75">
      <c r="M48" s="82"/>
    </row>
    <row r="49" ht="12.75">
      <c r="M49" s="82"/>
    </row>
    <row r="50" ht="12.75">
      <c r="M50" s="82"/>
    </row>
    <row r="51" ht="12.75">
      <c r="M51" s="82"/>
    </row>
    <row r="52" ht="12.75">
      <c r="M52" s="82"/>
    </row>
    <row r="53" ht="12.75">
      <c r="M53" s="82"/>
    </row>
    <row r="54" ht="12.75">
      <c r="M54" s="82"/>
    </row>
    <row r="55" ht="12.75">
      <c r="M55" s="82"/>
    </row>
    <row r="56" ht="12.75">
      <c r="M56" s="82"/>
    </row>
    <row r="57" ht="12.75">
      <c r="M57" s="82"/>
    </row>
    <row r="58" ht="12.75">
      <c r="M58" s="82"/>
    </row>
    <row r="59" ht="12.75">
      <c r="M59" s="82"/>
    </row>
    <row r="60" ht="12.75">
      <c r="M60" s="82"/>
    </row>
    <row r="61" ht="12.75">
      <c r="M61" s="82"/>
    </row>
    <row r="62" ht="12.75">
      <c r="M62" s="82"/>
    </row>
    <row r="63" ht="12.75">
      <c r="M63" s="82"/>
    </row>
    <row r="64" ht="12.75">
      <c r="M64" s="82"/>
    </row>
    <row r="65" ht="12.75">
      <c r="M65" s="82"/>
    </row>
    <row r="66" ht="12.75">
      <c r="M66" s="82"/>
    </row>
    <row r="67" ht="12.75">
      <c r="M67" s="82"/>
    </row>
    <row r="68" ht="12.75">
      <c r="M68" s="82"/>
    </row>
    <row r="69" ht="12.75">
      <c r="M69" s="82"/>
    </row>
    <row r="70" ht="12.75">
      <c r="M70" s="82"/>
    </row>
    <row r="71" ht="12.75">
      <c r="M71" s="82"/>
    </row>
    <row r="72" ht="12.75">
      <c r="M72" s="82"/>
    </row>
    <row r="73" ht="12.75">
      <c r="M73" s="82"/>
    </row>
    <row r="74" ht="12.75">
      <c r="M74" s="82"/>
    </row>
  </sheetData>
  <sheetProtection/>
  <dataValidations count="3">
    <dataValidation type="list" allowBlank="1" showInputMessage="1" showErrorMessage="1" sqref="N7:N9">
      <formula1>$E$14:$E$19</formula1>
    </dataValidation>
    <dataValidation type="list" allowBlank="1" showInputMessage="1" showErrorMessage="1" sqref="I7:I9">
      <formula1>$D$14:$D$19</formula1>
    </dataValidation>
    <dataValidation type="list" allowBlank="1" showInputMessage="1" showErrorMessage="1" sqref="G7:G9">
      <formula1>$C$14:$C$19</formula1>
    </dataValidation>
  </dataValidations>
  <printOptions/>
  <pageMargins left="0.3937007874015748" right="0.3937007874015748" top="0.3937007874015748" bottom="0.3937007874015748" header="0.1968503937007874" footer="0.1968503937007874"/>
  <pageSetup horizontalDpi="600" verticalDpi="600" orientation="landscape" paperSize="9" scale="43" r:id="rId1"/>
  <headerFooter alignWithMargins="0">
    <oddFooter>&amp;L&amp;F&amp;CPage &amp;P of &amp;N&amp;R&amp;D</oddFooter>
  </headerFooter>
</worksheet>
</file>

<file path=xl/worksheets/sheet13.xml><?xml version="1.0" encoding="utf-8"?>
<worksheet xmlns="http://schemas.openxmlformats.org/spreadsheetml/2006/main" xmlns:r="http://schemas.openxmlformats.org/officeDocument/2006/relationships">
  <dimension ref="A1:U75"/>
  <sheetViews>
    <sheetView showGridLines="0" zoomScale="85" zoomScaleNormal="85" zoomScalePageLayoutView="0" workbookViewId="0" topLeftCell="A1">
      <pane xSplit="4" ySplit="5" topLeftCell="E7" activePane="bottomRight" state="frozen"/>
      <selection pane="topLeft" activeCell="A5" sqref="A5"/>
      <selection pane="topRight" activeCell="E5" sqref="E5"/>
      <selection pane="bottomLeft" activeCell="A6" sqref="A6"/>
      <selection pane="bottomRight" activeCell="P10" sqref="P10"/>
    </sheetView>
  </sheetViews>
  <sheetFormatPr defaultColWidth="9.140625" defaultRowHeight="12.75"/>
  <cols>
    <col min="1" max="1" width="8.421875" style="3" customWidth="1"/>
    <col min="2" max="2" width="15.140625" style="3" customWidth="1"/>
    <col min="3" max="3" width="14.421875" style="3" customWidth="1"/>
    <col min="4" max="4" width="18.8515625" style="3" customWidth="1"/>
    <col min="5" max="5" width="18.57421875" style="3" customWidth="1"/>
    <col min="6" max="6" width="21.421875" style="3" bestFit="1" customWidth="1"/>
    <col min="7" max="7" width="14.7109375" style="3" customWidth="1"/>
    <col min="8" max="8" width="10.28125" style="3" customWidth="1"/>
    <col min="9" max="9" width="15.57421875" style="3" customWidth="1"/>
    <col min="10" max="10" width="11.421875" style="12" customWidth="1"/>
    <col min="11" max="11" width="15.140625" style="3" customWidth="1"/>
    <col min="12" max="12" width="14.421875" style="3" customWidth="1"/>
    <col min="13" max="13" width="31.421875" style="81" customWidth="1"/>
    <col min="14" max="14" width="17.8515625" style="3" bestFit="1" customWidth="1"/>
    <col min="15" max="15" width="13.421875" style="3" customWidth="1"/>
    <col min="16" max="16" width="14.140625" style="3" bestFit="1" customWidth="1"/>
    <col min="17" max="17" width="15.28125" style="3" customWidth="1"/>
    <col min="18" max="18" width="16.00390625" style="3" customWidth="1"/>
    <col min="19" max="19" width="25.421875" style="3" customWidth="1"/>
    <col min="20" max="20" width="16.8515625" style="3" customWidth="1"/>
    <col min="21" max="21" width="13.7109375" style="13" bestFit="1" customWidth="1"/>
    <col min="22" max="22" width="9.140625" style="3" customWidth="1"/>
    <col min="23" max="23" width="15.8515625" style="3" customWidth="1"/>
    <col min="24" max="24" width="13.8515625" style="3" customWidth="1"/>
    <col min="25" max="25" width="16.421875" style="3" customWidth="1"/>
    <col min="26" max="16384" width="9.140625" style="3" customWidth="1"/>
  </cols>
  <sheetData>
    <row r="1" spans="1:13" ht="12.75">
      <c r="A1" s="2" t="str">
        <f>Cover!B3</f>
        <v>Greater Tzaneen Municipality</v>
      </c>
      <c r="B1" s="2"/>
      <c r="M1" s="144"/>
    </row>
    <row r="2" spans="1:13" ht="12.75">
      <c r="A2" s="2" t="s">
        <v>611</v>
      </c>
      <c r="B2" s="2"/>
      <c r="M2" s="144"/>
    </row>
    <row r="3" spans="1:13" ht="12.75">
      <c r="A3" s="2" t="str">
        <f>Cover!B7</f>
        <v>2021/ 2022 FY</v>
      </c>
      <c r="B3" s="2"/>
      <c r="M3" s="144"/>
    </row>
    <row r="4" ht="12.75">
      <c r="M4" s="144"/>
    </row>
    <row r="5" spans="1:21" s="2" customFormat="1" ht="51.75" customHeight="1">
      <c r="A5" s="83" t="s">
        <v>170</v>
      </c>
      <c r="B5" s="83" t="s">
        <v>173</v>
      </c>
      <c r="C5" s="83" t="s">
        <v>59</v>
      </c>
      <c r="D5" s="83" t="s">
        <v>105</v>
      </c>
      <c r="E5" s="107" t="s">
        <v>178</v>
      </c>
      <c r="F5" s="83" t="s">
        <v>176</v>
      </c>
      <c r="G5" s="83" t="s">
        <v>0</v>
      </c>
      <c r="H5" s="84"/>
      <c r="I5" s="83" t="s">
        <v>1</v>
      </c>
      <c r="J5" s="85"/>
      <c r="K5" s="83" t="s">
        <v>108</v>
      </c>
      <c r="L5" s="83"/>
      <c r="M5" s="83" t="s">
        <v>5</v>
      </c>
      <c r="N5" s="83" t="s">
        <v>67</v>
      </c>
      <c r="O5" s="83"/>
      <c r="P5" s="83" t="s">
        <v>6</v>
      </c>
      <c r="Q5" s="83"/>
      <c r="R5" s="83" t="s">
        <v>107</v>
      </c>
      <c r="S5" s="83" t="s">
        <v>7</v>
      </c>
      <c r="T5" s="83" t="s">
        <v>106</v>
      </c>
      <c r="U5" s="86" t="s">
        <v>8</v>
      </c>
    </row>
    <row r="6" spans="1:21" s="14" customFormat="1" ht="195" hidden="1">
      <c r="A6" s="87" t="s">
        <v>85</v>
      </c>
      <c r="B6" s="87" t="s">
        <v>111</v>
      </c>
      <c r="C6" s="87" t="s">
        <v>112</v>
      </c>
      <c r="D6" s="87" t="s">
        <v>113</v>
      </c>
      <c r="E6" s="87" t="s">
        <v>84</v>
      </c>
      <c r="F6" s="88" t="s">
        <v>177</v>
      </c>
      <c r="G6" s="87" t="s">
        <v>114</v>
      </c>
      <c r="H6" s="87" t="s">
        <v>86</v>
      </c>
      <c r="I6" s="87" t="s">
        <v>109</v>
      </c>
      <c r="J6" s="87" t="s">
        <v>87</v>
      </c>
      <c r="K6" s="87" t="s">
        <v>88</v>
      </c>
      <c r="L6" s="87" t="s">
        <v>97</v>
      </c>
      <c r="M6" s="89" t="s">
        <v>115</v>
      </c>
      <c r="N6" s="87" t="s">
        <v>95</v>
      </c>
      <c r="O6" s="87" t="s">
        <v>96</v>
      </c>
      <c r="P6" s="87" t="s">
        <v>98</v>
      </c>
      <c r="Q6" s="87" t="s">
        <v>99</v>
      </c>
      <c r="R6" s="90" t="s">
        <v>174</v>
      </c>
      <c r="S6" s="90" t="s">
        <v>7</v>
      </c>
      <c r="T6" s="90" t="s">
        <v>175</v>
      </c>
      <c r="U6" s="90" t="s">
        <v>8</v>
      </c>
    </row>
    <row r="7" spans="1:21" s="4" customFormat="1" ht="135">
      <c r="A7" s="91">
        <v>1</v>
      </c>
      <c r="B7" s="92" t="s">
        <v>376</v>
      </c>
      <c r="C7" s="93" t="s">
        <v>377</v>
      </c>
      <c r="D7" s="93" t="s">
        <v>378</v>
      </c>
      <c r="E7" s="93" t="s">
        <v>379</v>
      </c>
      <c r="F7" s="96" t="s">
        <v>380</v>
      </c>
      <c r="G7" s="94" t="s">
        <v>41</v>
      </c>
      <c r="H7" s="94">
        <f>IF($G7='Rating Factors'!$A$9,'Rating Factors'!$A$10,IF($G7='Rating Factors'!$A$12,'Rating Factors'!$A$13,IF($G7='Rating Factors'!$A$15,'Rating Factors'!$A$16,IF($G7='Rating Factors'!$A$17,'Rating Factors'!$A$18,IF($G7='Rating Factors'!$A$19,'Rating Factors'!$A$20,"NA")))))</f>
        <v>5</v>
      </c>
      <c r="I7" s="94" t="s">
        <v>13</v>
      </c>
      <c r="J7" s="100">
        <f>IF($I7='Rating Factors'!$A$24,'Rating Factors'!$C$24,IF($I7='Rating Factors'!$A$25,'Rating Factors'!$C$25,IF($I7='Rating Factors'!$A$26,'Rating Factors'!$C$26,IF($I7='Rating Factors'!$A$27,'Rating Factors'!$C$27,IF($I7='Rating Factors'!$A$28,'Rating Factors'!$C$28,"NA")))))</f>
        <v>4</v>
      </c>
      <c r="K7" s="94" t="str">
        <f>IF(L7&gt;='Rating Factors'!$C$41,'Rating Factors'!$A$40,IF(L7&gt;='Rating Factors'!$C$42,'Rating Factors'!$A$41,IF(L7&gt;='Rating Factors'!$C$43,'Rating Factors'!$A$42,IF(L7&gt;='Rating Factors'!$C$44,'Rating Factors'!$A$43,IF(L7&lt;'Rating Factors'!$C$44,'Rating Factors'!$A$44,0)))))</f>
        <v>Maximum</v>
      </c>
      <c r="L7" s="94">
        <f>H7*J7</f>
        <v>20</v>
      </c>
      <c r="M7" s="96" t="s">
        <v>381</v>
      </c>
      <c r="N7" s="94" t="s">
        <v>46</v>
      </c>
      <c r="O7" s="101">
        <f>IF(N7='Rating Factors'!$A$32,'Rating Factors'!$C$32,IF(N7='Rating Factors'!$A$33,'Rating Factors'!$C$33,IF(N7='Rating Factors'!$A$34,'Rating Factors'!$C$34,IF(N7='Rating Factors'!$A$35,'Rating Factors'!$C$35,IF(N7='Rating Factors'!$A$36,'Rating Factors'!$C$36,"NA")))))</f>
        <v>0.65</v>
      </c>
      <c r="P7" s="94" t="str">
        <f>IF($Q7&gt;='Rating Factors'!$F$41,'Rating Factors'!$D$40,IF($Q7&gt;='Rating Factors'!$F$42,'Rating Factors'!$D$41,IF($Q7&gt;='Rating Factors'!$F$43,'Rating Factors'!$D$42,IF($Q7&gt;='Rating Factors'!$F$44,'Rating Factors'!$D$43,IF($Q7&lt;'Rating Factors'!$F$44,'Rating Factors'!$D$44,"NA")))))</f>
        <v>Medium</v>
      </c>
      <c r="Q7" s="94">
        <f>L7*O7</f>
        <v>13</v>
      </c>
      <c r="R7" s="96" t="s">
        <v>382</v>
      </c>
      <c r="S7" s="96" t="s">
        <v>383</v>
      </c>
      <c r="T7" s="97" t="s">
        <v>384</v>
      </c>
      <c r="U7" s="102" t="s">
        <v>307</v>
      </c>
    </row>
    <row r="8" spans="1:21" s="4" customFormat="1" ht="150">
      <c r="A8" s="91">
        <v>2</v>
      </c>
      <c r="B8" s="92" t="s">
        <v>376</v>
      </c>
      <c r="C8" s="93" t="s">
        <v>377</v>
      </c>
      <c r="D8" s="96" t="s">
        <v>385</v>
      </c>
      <c r="E8" s="96" t="s">
        <v>386</v>
      </c>
      <c r="F8" s="96" t="s">
        <v>387</v>
      </c>
      <c r="G8" s="94" t="s">
        <v>41</v>
      </c>
      <c r="H8" s="94">
        <f>IF($G8='Rating Factors'!$A$9,'Rating Factors'!$A$10,IF($G8='Rating Factors'!$A$12,'Rating Factors'!$A$13,IF($G8='Rating Factors'!$A$15,'Rating Factors'!$A$16,IF($G8='Rating Factors'!$A$17,'Rating Factors'!$A$18,IF($G8='Rating Factors'!$A$19,'Rating Factors'!$A$20,"NA")))))</f>
        <v>5</v>
      </c>
      <c r="I8" s="94" t="s">
        <v>13</v>
      </c>
      <c r="J8" s="100">
        <f>IF($I8='Rating Factors'!$A$24,'Rating Factors'!$C$24,IF($I8='Rating Factors'!$A$25,'Rating Factors'!$C$25,IF($I8='Rating Factors'!$A$26,'Rating Factors'!$C$26,IF($I8='Rating Factors'!$A$27,'Rating Factors'!$C$27,IF($I8='Rating Factors'!$A$28,'Rating Factors'!$C$28,"NA")))))</f>
        <v>4</v>
      </c>
      <c r="K8" s="94" t="str">
        <f>IF(L8&gt;='Rating Factors'!$C$41,'Rating Factors'!$A$40,IF(L8&gt;='Rating Factors'!$C$42,'Rating Factors'!$A$41,IF(L8&gt;='Rating Factors'!$C$43,'Rating Factors'!$A$42,IF(L8&gt;='Rating Factors'!$C$44,'Rating Factors'!$A$43,IF(L8&lt;'Rating Factors'!$C$44,'Rating Factors'!$A$44,0)))))</f>
        <v>Maximum</v>
      </c>
      <c r="L8" s="94">
        <f>H8*J8</f>
        <v>20</v>
      </c>
      <c r="M8" s="97" t="s">
        <v>388</v>
      </c>
      <c r="N8" s="94" t="s">
        <v>48</v>
      </c>
      <c r="O8" s="101">
        <f>IF(N8='Rating Factors'!$A$32,'Rating Factors'!$C$32,IF(N8='Rating Factors'!$A$33,'Rating Factors'!$C$33,IF(N8='Rating Factors'!$A$34,'Rating Factors'!$C$34,IF(N8='Rating Factors'!$A$35,'Rating Factors'!$C$35,IF(N8='Rating Factors'!$A$36,'Rating Factors'!$C$36,"NA")))))</f>
        <v>0.8</v>
      </c>
      <c r="P8" s="94" t="str">
        <f>IF($Q8&gt;='Rating Factors'!$F$41,'Rating Factors'!$D$40,IF($Q8&gt;='Rating Factors'!$F$42,'Rating Factors'!$D$41,IF($Q8&gt;='Rating Factors'!$F$43,'Rating Factors'!$D$42,IF($Q8&gt;='Rating Factors'!$F$44,'Rating Factors'!$D$43,IF($Q8&lt;'Rating Factors'!$F$44,'Rating Factors'!$D$44,"NA")))))</f>
        <v>High</v>
      </c>
      <c r="Q8" s="94">
        <f>L8*O8</f>
        <v>16</v>
      </c>
      <c r="R8" s="96" t="s">
        <v>382</v>
      </c>
      <c r="S8" s="122" t="s">
        <v>389</v>
      </c>
      <c r="T8" s="97" t="s">
        <v>623</v>
      </c>
      <c r="U8" s="103" t="s">
        <v>307</v>
      </c>
    </row>
    <row r="9" spans="1:21" s="4" customFormat="1" ht="105">
      <c r="A9" s="130">
        <v>3</v>
      </c>
      <c r="B9" s="131" t="s">
        <v>376</v>
      </c>
      <c r="C9" s="132" t="s">
        <v>377</v>
      </c>
      <c r="D9" s="133" t="s">
        <v>390</v>
      </c>
      <c r="E9" s="133" t="s">
        <v>391</v>
      </c>
      <c r="F9" s="133" t="s">
        <v>392</v>
      </c>
      <c r="G9" s="134" t="s">
        <v>62</v>
      </c>
      <c r="H9" s="134">
        <f>IF($G9='Rating Factors'!$A$9,'Rating Factors'!$A$10,IF($G9='Rating Factors'!$A$12,'Rating Factors'!$A$13,IF($G9='Rating Factors'!$A$15,'Rating Factors'!$A$16,IF($G9='Rating Factors'!$A$17,'Rating Factors'!$A$18,IF($G9='Rating Factors'!$A$19,'Rating Factors'!$A$20,"NA")))))</f>
        <v>4</v>
      </c>
      <c r="I9" s="134" t="s">
        <v>13</v>
      </c>
      <c r="J9" s="135">
        <f>IF($I9='Rating Factors'!$A$24,'Rating Factors'!$C$24,IF($I9='Rating Factors'!$A$25,'Rating Factors'!$C$25,IF($I9='Rating Factors'!$A$26,'Rating Factors'!$C$26,IF($I9='Rating Factors'!$A$27,'Rating Factors'!$C$27,IF($I9='Rating Factors'!$A$28,'Rating Factors'!$C$28,"NA")))))</f>
        <v>4</v>
      </c>
      <c r="K9" s="134" t="str">
        <f>IF(L9&gt;='Rating Factors'!$C$41,'Rating Factors'!$A$40,IF(L9&gt;='Rating Factors'!$C$42,'Rating Factors'!$A$41,IF(L9&gt;='Rating Factors'!$C$43,'Rating Factors'!$A$42,IF(L9&gt;='Rating Factors'!$C$44,'Rating Factors'!$A$43,IF(L9&lt;'Rating Factors'!$C$44,'Rating Factors'!$A$44,0)))))</f>
        <v>High</v>
      </c>
      <c r="L9" s="134">
        <f>H9*J9</f>
        <v>16</v>
      </c>
      <c r="M9" s="123" t="s">
        <v>393</v>
      </c>
      <c r="N9" s="134" t="s">
        <v>46</v>
      </c>
      <c r="O9" s="136">
        <f>IF(N9='Rating Factors'!$A$32,'Rating Factors'!$C$32,IF(N9='Rating Factors'!$A$33,'Rating Factors'!$C$33,IF(N9='Rating Factors'!$A$34,'Rating Factors'!$C$34,IF(N9='Rating Factors'!$A$35,'Rating Factors'!$C$35,IF(N9='Rating Factors'!$A$36,'Rating Factors'!$C$36,"NA")))))</f>
        <v>0.65</v>
      </c>
      <c r="P9" s="134" t="str">
        <f>IF($Q9&gt;='Rating Factors'!$F$41,'Rating Factors'!$D$40,IF($Q9&gt;='Rating Factors'!$F$42,'Rating Factors'!$D$41,IF($Q9&gt;='Rating Factors'!$F$43,'Rating Factors'!$D$42,IF($Q9&gt;='Rating Factors'!$F$44,'Rating Factors'!$D$43,IF($Q9&lt;'Rating Factors'!$F$44,'Rating Factors'!$D$44,"NA")))))</f>
        <v>Medium</v>
      </c>
      <c r="Q9" s="134">
        <f>L9*O9</f>
        <v>10.4</v>
      </c>
      <c r="R9" s="111" t="s">
        <v>382</v>
      </c>
      <c r="S9" s="137" t="s">
        <v>394</v>
      </c>
      <c r="T9" s="137" t="s">
        <v>624</v>
      </c>
      <c r="U9" s="138" t="s">
        <v>307</v>
      </c>
    </row>
    <row r="10" spans="1:21" s="4" customFormat="1" ht="150">
      <c r="A10" s="91">
        <v>4</v>
      </c>
      <c r="B10" s="92" t="s">
        <v>376</v>
      </c>
      <c r="C10" s="93" t="s">
        <v>377</v>
      </c>
      <c r="D10" s="112" t="s">
        <v>395</v>
      </c>
      <c r="E10" s="112" t="s">
        <v>396</v>
      </c>
      <c r="F10" s="112" t="s">
        <v>397</v>
      </c>
      <c r="G10" s="94" t="s">
        <v>62</v>
      </c>
      <c r="H10" s="94">
        <f>IF($G10='Rating Factors'!$A$9,'Rating Factors'!$A$10,IF($G10='Rating Factors'!$A$12,'Rating Factors'!$A$13,IF($G10='Rating Factors'!$A$15,'Rating Factors'!$A$16,IF($G10='Rating Factors'!$A$17,'Rating Factors'!$A$18,IF($G10='Rating Factors'!$A$19,'Rating Factors'!$A$20,"NA")))))</f>
        <v>4</v>
      </c>
      <c r="I10" s="94" t="s">
        <v>13</v>
      </c>
      <c r="J10" s="100">
        <f>IF($I10='Rating Factors'!$A$24,'Rating Factors'!$C$24,IF($I10='Rating Factors'!$A$25,'Rating Factors'!$C$25,IF($I10='Rating Factors'!$A$26,'Rating Factors'!$C$26,IF($I10='Rating Factors'!$A$27,'Rating Factors'!$C$27,IF($I10='Rating Factors'!$A$28,'Rating Factors'!$C$28,"NA")))))</f>
        <v>4</v>
      </c>
      <c r="K10" s="94" t="str">
        <f>IF(L10&gt;='Rating Factors'!$C$41,'Rating Factors'!$A$40,IF(L10&gt;='Rating Factors'!$C$42,'Rating Factors'!$A$41,IF(L10&gt;='Rating Factors'!$C$43,'Rating Factors'!$A$42,IF(L10&gt;='Rating Factors'!$C$44,'Rating Factors'!$A$43,IF(L10&lt;'Rating Factors'!$C$44,'Rating Factors'!$A$44,0)))))</f>
        <v>High</v>
      </c>
      <c r="L10" s="94">
        <f>H10*J10</f>
        <v>16</v>
      </c>
      <c r="M10" s="95" t="s">
        <v>398</v>
      </c>
      <c r="N10" s="94" t="s">
        <v>46</v>
      </c>
      <c r="O10" s="101">
        <f>IF(N10='Rating Factors'!$A$32,'Rating Factors'!$C$32,IF(N10='Rating Factors'!$A$33,'Rating Factors'!$C$33,IF(N10='Rating Factors'!$A$34,'Rating Factors'!$C$34,IF(N10='Rating Factors'!$A$35,'Rating Factors'!$C$35,IF(N10='Rating Factors'!$A$36,'Rating Factors'!$C$36,"NA")))))</f>
        <v>0.65</v>
      </c>
      <c r="P10" s="94" t="str">
        <f>IF($Q10&gt;='Rating Factors'!$F$41,'Rating Factors'!$D$40,IF($Q10&gt;='Rating Factors'!$F$42,'Rating Factors'!$D$41,IF($Q10&gt;='Rating Factors'!$F$43,'Rating Factors'!$D$42,IF($Q10&gt;='Rating Factors'!$F$44,'Rating Factors'!$D$43,IF($Q10&lt;'Rating Factors'!$F$44,'Rating Factors'!$D$44,"NA")))))</f>
        <v>Medium</v>
      </c>
      <c r="Q10" s="94">
        <f>L10*O10</f>
        <v>10.4</v>
      </c>
      <c r="R10" s="96" t="s">
        <v>382</v>
      </c>
      <c r="S10" s="97" t="s">
        <v>400</v>
      </c>
      <c r="T10" s="97" t="s">
        <v>399</v>
      </c>
      <c r="U10" s="103" t="s">
        <v>307</v>
      </c>
    </row>
    <row r="11" spans="1:21" s="139" customFormat="1" ht="135">
      <c r="A11" s="142">
        <v>5</v>
      </c>
      <c r="B11" s="95" t="s">
        <v>313</v>
      </c>
      <c r="C11" s="93" t="s">
        <v>377</v>
      </c>
      <c r="D11" s="93" t="s">
        <v>439</v>
      </c>
      <c r="E11" s="150" t="s">
        <v>625</v>
      </c>
      <c r="F11" s="95" t="s">
        <v>440</v>
      </c>
      <c r="G11" s="94" t="s">
        <v>41</v>
      </c>
      <c r="H11" s="134">
        <f>IF($G11='Rating Factors'!$A$9,'Rating Factors'!$A$10,IF($G11='Rating Factors'!$A$12,'Rating Factors'!$A$13,IF($G11='Rating Factors'!$A$15,'Rating Factors'!$A$16,IF($G11='Rating Factors'!$A$17,'Rating Factors'!$A$18,IF($G11='Rating Factors'!$A$19,'Rating Factors'!$A$20,"NA")))))</f>
        <v>5</v>
      </c>
      <c r="I11" s="94" t="s">
        <v>13</v>
      </c>
      <c r="J11" s="100">
        <f>IF($I11='Rating Factors'!$A$24,'Rating Factors'!$C$24,IF($I11='Rating Factors'!$A$25,'Rating Factors'!$C$25,IF($I11='Rating Factors'!$A$26,'Rating Factors'!$C$26,IF($I11='Rating Factors'!$A$27,'Rating Factors'!$C$27,IF($I11='Rating Factors'!$A$28,'Rating Factors'!$C$28,"NA")))))</f>
        <v>4</v>
      </c>
      <c r="K11" s="94" t="str">
        <f>IF(L11&gt;='Rating Factors'!$C$41,'Rating Factors'!$A$40,IF(L11&gt;='Rating Factors'!$C$42,'Rating Factors'!$A$41,IF(L11&gt;='Rating Factors'!$C$43,'Rating Factors'!$A$42,IF(L11&gt;='Rating Factors'!$C$44,'Rating Factors'!$A$43,IF(L11&lt;'Rating Factors'!$C$44,'Rating Factors'!$A$44,0)))))</f>
        <v>Maximum</v>
      </c>
      <c r="L11" s="94">
        <f>H11*J11</f>
        <v>20</v>
      </c>
      <c r="M11" s="97" t="s">
        <v>441</v>
      </c>
      <c r="N11" s="94" t="s">
        <v>48</v>
      </c>
      <c r="O11" s="101">
        <f>IF(N11='Rating Factors'!$A$32,'Rating Factors'!$C$32,IF(N11='Rating Factors'!$A$33,'Rating Factors'!$C$33,IF(N11='Rating Factors'!$A$34,'Rating Factors'!$C$34,IF(N11='Rating Factors'!$A$35,'Rating Factors'!$C$35,IF(N11='Rating Factors'!$A$36,'Rating Factors'!$C$36,"NA")))))</f>
        <v>0.8</v>
      </c>
      <c r="P11" s="94" t="str">
        <f>IF($Q11&gt;='Rating Factors'!$F$41,'Rating Factors'!$D$40,IF($Q11&gt;='Rating Factors'!$F$42,'Rating Factors'!$D$41,IF($Q11&gt;='Rating Factors'!$F$43,'Rating Factors'!$D$42,IF($Q11&gt;='Rating Factors'!$F$44,'Rating Factors'!$D$43,IF($Q11&lt;'Rating Factors'!$F$44,'Rating Factors'!$D$44,"NA")))))</f>
        <v>High</v>
      </c>
      <c r="Q11" s="94">
        <f>L11*O11</f>
        <v>16</v>
      </c>
      <c r="R11" s="96" t="s">
        <v>382</v>
      </c>
      <c r="S11" s="129" t="s">
        <v>438</v>
      </c>
      <c r="T11" s="95" t="s">
        <v>442</v>
      </c>
      <c r="U11" s="143" t="s">
        <v>307</v>
      </c>
    </row>
    <row r="12" spans="8:13" ht="15">
      <c r="H12" s="149"/>
      <c r="M12" s="82"/>
    </row>
    <row r="13" spans="3:21" ht="12.75">
      <c r="C13" s="11" t="s">
        <v>55</v>
      </c>
      <c r="D13" s="4"/>
      <c r="E13" s="4"/>
      <c r="F13" s="4"/>
      <c r="J13" s="3"/>
      <c r="M13" s="82"/>
      <c r="U13" s="3"/>
    </row>
    <row r="14" spans="3:21" ht="26.25">
      <c r="C14" s="11" t="s">
        <v>0</v>
      </c>
      <c r="D14" s="11" t="s">
        <v>1</v>
      </c>
      <c r="E14" s="11" t="s">
        <v>4</v>
      </c>
      <c r="F14" s="11"/>
      <c r="J14" s="3"/>
      <c r="M14" s="82"/>
      <c r="U14" s="3"/>
    </row>
    <row r="15" spans="3:21" ht="12.75">
      <c r="C15" s="5" t="s">
        <v>35</v>
      </c>
      <c r="D15" s="5" t="s">
        <v>35</v>
      </c>
      <c r="E15" s="5" t="s">
        <v>35</v>
      </c>
      <c r="F15" s="80"/>
      <c r="J15" s="3"/>
      <c r="M15" s="82"/>
      <c r="U15" s="3"/>
    </row>
    <row r="16" spans="3:21" ht="12.75">
      <c r="C16" s="5" t="s">
        <v>41</v>
      </c>
      <c r="D16" s="5" t="s">
        <v>63</v>
      </c>
      <c r="E16" s="5" t="str">
        <f>'Rating Factors'!A32</f>
        <v>Very good</v>
      </c>
      <c r="F16" s="80"/>
      <c r="J16" s="3"/>
      <c r="M16" s="82"/>
      <c r="U16" s="3"/>
    </row>
    <row r="17" spans="3:21" ht="12.75">
      <c r="C17" s="5" t="s">
        <v>62</v>
      </c>
      <c r="D17" s="5" t="str">
        <f>'Rating Factors'!A25</f>
        <v>Likely</v>
      </c>
      <c r="E17" s="5" t="str">
        <f>'Rating Factors'!A33</f>
        <v>Good</v>
      </c>
      <c r="F17" s="80"/>
      <c r="J17" s="3"/>
      <c r="M17" s="82"/>
      <c r="U17" s="3"/>
    </row>
    <row r="18" spans="3:21" ht="12.75">
      <c r="C18" s="5" t="s">
        <v>12</v>
      </c>
      <c r="D18" s="5" t="s">
        <v>12</v>
      </c>
      <c r="E18" s="5" t="str">
        <f>'Rating Factors'!A34</f>
        <v>Satisfactory</v>
      </c>
      <c r="F18" s="80"/>
      <c r="J18" s="3"/>
      <c r="M18" s="82"/>
      <c r="U18" s="3"/>
    </row>
    <row r="19" spans="3:21" ht="12.75">
      <c r="C19" s="5" t="s">
        <v>11</v>
      </c>
      <c r="D19" s="5" t="str">
        <f>'Rating Factors'!A27</f>
        <v>Unlikely</v>
      </c>
      <c r="E19" s="5" t="str">
        <f>'Rating Factors'!A35</f>
        <v>Weak</v>
      </c>
      <c r="F19" s="80"/>
      <c r="J19" s="3"/>
      <c r="M19" s="82"/>
      <c r="U19" s="3"/>
    </row>
    <row r="20" spans="3:21" ht="12.75">
      <c r="C20" s="5" t="s">
        <v>54</v>
      </c>
      <c r="D20" s="5" t="str">
        <f>'Rating Factors'!A28</f>
        <v>Rare</v>
      </c>
      <c r="E20" s="5" t="str">
        <f>'Rating Factors'!A36</f>
        <v>Unsatisfactory</v>
      </c>
      <c r="F20" s="80"/>
      <c r="J20" s="3"/>
      <c r="M20" s="82"/>
      <c r="U20" s="3"/>
    </row>
    <row r="21" spans="3:21" ht="12.75">
      <c r="C21" s="4"/>
      <c r="D21" s="4"/>
      <c r="E21" s="4"/>
      <c r="F21" s="4"/>
      <c r="J21" s="3"/>
      <c r="M21" s="82"/>
      <c r="U21" s="3"/>
    </row>
    <row r="22" ht="12.75">
      <c r="M22" s="82"/>
    </row>
    <row r="23" ht="12.75">
      <c r="M23" s="82"/>
    </row>
    <row r="24" ht="12.75">
      <c r="M24" s="82"/>
    </row>
    <row r="25" ht="12.75">
      <c r="M25" s="82"/>
    </row>
    <row r="26" ht="12.75">
      <c r="M26" s="82"/>
    </row>
    <row r="27" ht="12.75">
      <c r="M27" s="82"/>
    </row>
    <row r="28" ht="12.75">
      <c r="M28" s="82"/>
    </row>
    <row r="29" ht="12.75">
      <c r="M29" s="82"/>
    </row>
    <row r="30" ht="12.75">
      <c r="M30" s="82"/>
    </row>
    <row r="31" ht="12.75">
      <c r="M31" s="82"/>
    </row>
    <row r="32" ht="12.75">
      <c r="M32" s="82"/>
    </row>
    <row r="33" ht="12.75">
      <c r="M33" s="82"/>
    </row>
    <row r="34" ht="12.75">
      <c r="M34" s="82"/>
    </row>
    <row r="35" ht="12.75">
      <c r="M35" s="82"/>
    </row>
    <row r="36" ht="12.75">
      <c r="M36" s="82"/>
    </row>
    <row r="37" ht="12.75">
      <c r="M37" s="82"/>
    </row>
    <row r="38" ht="12.75">
      <c r="M38" s="82"/>
    </row>
    <row r="39" ht="12.75">
      <c r="M39" s="82"/>
    </row>
    <row r="40" ht="12.75">
      <c r="M40" s="82"/>
    </row>
    <row r="41" ht="12.75">
      <c r="M41" s="82"/>
    </row>
    <row r="42" ht="12.75">
      <c r="M42" s="82"/>
    </row>
    <row r="43" ht="12.75">
      <c r="M43" s="82"/>
    </row>
    <row r="44" ht="12.75">
      <c r="M44" s="82"/>
    </row>
    <row r="45" ht="12.75">
      <c r="M45" s="82"/>
    </row>
    <row r="46" ht="12.75">
      <c r="M46" s="82"/>
    </row>
    <row r="47" ht="12.75">
      <c r="M47" s="82"/>
    </row>
    <row r="48" ht="12.75">
      <c r="M48" s="82"/>
    </row>
    <row r="49" ht="12.75">
      <c r="M49" s="82"/>
    </row>
    <row r="50" ht="12.75">
      <c r="M50" s="82"/>
    </row>
    <row r="51" ht="12.75">
      <c r="M51" s="82"/>
    </row>
    <row r="52" ht="12.75">
      <c r="M52" s="82"/>
    </row>
    <row r="53" ht="12.75">
      <c r="M53" s="82"/>
    </row>
    <row r="54" ht="12.75">
      <c r="M54" s="82"/>
    </row>
    <row r="55" ht="12.75">
      <c r="M55" s="82"/>
    </row>
    <row r="56" ht="12.75">
      <c r="M56" s="82"/>
    </row>
    <row r="57" ht="12.75">
      <c r="M57" s="82"/>
    </row>
    <row r="58" ht="12.75">
      <c r="M58" s="82"/>
    </row>
    <row r="59" ht="12.75">
      <c r="M59" s="82"/>
    </row>
    <row r="60" ht="12.75">
      <c r="M60" s="82"/>
    </row>
    <row r="61" ht="12.75">
      <c r="M61" s="82"/>
    </row>
    <row r="62" ht="12.75">
      <c r="M62" s="82"/>
    </row>
    <row r="63" ht="12.75">
      <c r="M63" s="82"/>
    </row>
    <row r="64" ht="12.75">
      <c r="M64" s="82"/>
    </row>
    <row r="65" ht="12.75">
      <c r="M65" s="82"/>
    </row>
    <row r="66" ht="12.75">
      <c r="M66" s="82"/>
    </row>
    <row r="67" ht="12.75">
      <c r="M67" s="82"/>
    </row>
    <row r="68" ht="12.75">
      <c r="M68" s="82"/>
    </row>
    <row r="69" ht="12.75">
      <c r="M69" s="82"/>
    </row>
    <row r="70" ht="12.75">
      <c r="M70" s="82"/>
    </row>
    <row r="71" ht="12.75">
      <c r="M71" s="82"/>
    </row>
    <row r="72" ht="12.75">
      <c r="M72" s="82"/>
    </row>
    <row r="73" ht="12.75">
      <c r="M73" s="82"/>
    </row>
    <row r="74" ht="12.75">
      <c r="M74" s="82"/>
    </row>
    <row r="75" ht="12.75">
      <c r="M75" s="82"/>
    </row>
  </sheetData>
  <sheetProtection/>
  <dataValidations count="3">
    <dataValidation type="list" allowBlank="1" showInputMessage="1" showErrorMessage="1" sqref="G7:G11">
      <formula1>$C$15:$C$20</formula1>
    </dataValidation>
    <dataValidation type="list" allowBlank="1" showInputMessage="1" showErrorMessage="1" sqref="I7:I11">
      <formula1>$D$15:$D$20</formula1>
    </dataValidation>
    <dataValidation type="list" allowBlank="1" showInputMessage="1" showErrorMessage="1" sqref="N7:N11">
      <formula1>$E$15:$E$20</formula1>
    </dataValidation>
  </dataValidations>
  <printOptions/>
  <pageMargins left="0.3937007874015748" right="0.3937007874015748" top="0.3937007874015748" bottom="0.3937007874015748" header="0.1968503937007874" footer="0.1968503937007874"/>
  <pageSetup horizontalDpi="600" verticalDpi="600" orientation="landscape" paperSize="9" scale="43" r:id="rId1"/>
  <headerFooter alignWithMargins="0">
    <oddFooter>&amp;L&amp;F&amp;CPage &amp;P of &amp;N&amp;R&amp;D</oddFooter>
  </headerFooter>
</worksheet>
</file>

<file path=xl/worksheets/sheet14.xml><?xml version="1.0" encoding="utf-8"?>
<worksheet xmlns="http://schemas.openxmlformats.org/spreadsheetml/2006/main" xmlns:r="http://schemas.openxmlformats.org/officeDocument/2006/relationships">
  <dimension ref="A1:U76"/>
  <sheetViews>
    <sheetView showGridLines="0" tabSelected="1" zoomScale="85" zoomScaleNormal="85" zoomScalePageLayoutView="0" workbookViewId="0" topLeftCell="A1">
      <pane xSplit="4" ySplit="5" topLeftCell="E11" activePane="bottomRight" state="frozen"/>
      <selection pane="topLeft" activeCell="A5" sqref="A5"/>
      <selection pane="topRight" activeCell="E5" sqref="E5"/>
      <selection pane="bottomLeft" activeCell="A6" sqref="A6"/>
      <selection pane="bottomRight" activeCell="J15" sqref="J15"/>
    </sheetView>
  </sheetViews>
  <sheetFormatPr defaultColWidth="9.140625" defaultRowHeight="12.75"/>
  <cols>
    <col min="1" max="1" width="8.421875" style="3" customWidth="1"/>
    <col min="2" max="2" width="15.140625" style="3" customWidth="1"/>
    <col min="3" max="3" width="14.421875" style="3" customWidth="1"/>
    <col min="4" max="4" width="18.8515625" style="3" customWidth="1"/>
    <col min="5" max="5" width="18.57421875" style="3" customWidth="1"/>
    <col min="6" max="6" width="25.140625" style="3" customWidth="1"/>
    <col min="7" max="7" width="14.7109375" style="3" customWidth="1"/>
    <col min="8" max="8" width="10.28125" style="3" customWidth="1"/>
    <col min="9" max="9" width="15.57421875" style="3" customWidth="1"/>
    <col min="10" max="10" width="11.421875" style="12" customWidth="1"/>
    <col min="11" max="11" width="15.140625" style="3" customWidth="1"/>
    <col min="12" max="12" width="14.421875" style="3" customWidth="1"/>
    <col min="13" max="13" width="31.421875" style="81" customWidth="1"/>
    <col min="14" max="14" width="17.8515625" style="3" bestFit="1" customWidth="1"/>
    <col min="15" max="15" width="13.421875" style="3" customWidth="1"/>
    <col min="16" max="16" width="14.140625" style="3" bestFit="1" customWidth="1"/>
    <col min="17" max="17" width="15.28125" style="3" customWidth="1"/>
    <col min="18" max="18" width="16.00390625" style="3" customWidth="1"/>
    <col min="19" max="19" width="25.421875" style="3" customWidth="1"/>
    <col min="20" max="20" width="16.8515625" style="3" customWidth="1"/>
    <col min="21" max="21" width="26.00390625" style="13" bestFit="1" customWidth="1"/>
    <col min="22" max="22" width="9.140625" style="3" customWidth="1"/>
    <col min="23" max="23" width="15.8515625" style="3" customWidth="1"/>
    <col min="24" max="24" width="13.8515625" style="3" customWidth="1"/>
    <col min="25" max="25" width="16.421875" style="3" customWidth="1"/>
    <col min="26" max="16384" width="9.140625" style="3" customWidth="1"/>
  </cols>
  <sheetData>
    <row r="1" spans="1:13" ht="12.75">
      <c r="A1" s="2" t="str">
        <f>Cover!B3</f>
        <v>Greater Tzaneen Municipality</v>
      </c>
      <c r="B1" s="2"/>
      <c r="M1" s="144"/>
    </row>
    <row r="2" spans="1:13" ht="12.75">
      <c r="A2" s="2" t="s">
        <v>612</v>
      </c>
      <c r="B2" s="2"/>
      <c r="M2" s="144"/>
    </row>
    <row r="3" spans="1:13" ht="12.75">
      <c r="A3" s="2" t="str">
        <f>Cover!B7</f>
        <v>2021/ 2022 FY</v>
      </c>
      <c r="B3" s="2"/>
      <c r="M3" s="144"/>
    </row>
    <row r="4" ht="12.75">
      <c r="M4" s="144"/>
    </row>
    <row r="5" spans="1:21" s="2" customFormat="1" ht="73.5" customHeight="1">
      <c r="A5" s="83" t="s">
        <v>170</v>
      </c>
      <c r="B5" s="83" t="s">
        <v>173</v>
      </c>
      <c r="C5" s="83" t="s">
        <v>59</v>
      </c>
      <c r="D5" s="83" t="s">
        <v>105</v>
      </c>
      <c r="E5" s="107" t="s">
        <v>178</v>
      </c>
      <c r="F5" s="83" t="s">
        <v>176</v>
      </c>
      <c r="G5" s="83" t="s">
        <v>0</v>
      </c>
      <c r="H5" s="84"/>
      <c r="I5" s="83" t="s">
        <v>1</v>
      </c>
      <c r="J5" s="85"/>
      <c r="K5" s="83" t="s">
        <v>108</v>
      </c>
      <c r="L5" s="83"/>
      <c r="M5" s="83" t="s">
        <v>5</v>
      </c>
      <c r="N5" s="83" t="s">
        <v>67</v>
      </c>
      <c r="O5" s="83"/>
      <c r="P5" s="83" t="s">
        <v>6</v>
      </c>
      <c r="Q5" s="83"/>
      <c r="R5" s="83" t="s">
        <v>107</v>
      </c>
      <c r="S5" s="83" t="s">
        <v>7</v>
      </c>
      <c r="T5" s="83" t="s">
        <v>106</v>
      </c>
      <c r="U5" s="86" t="s">
        <v>8</v>
      </c>
    </row>
    <row r="6" spans="1:21" s="14" customFormat="1" ht="195" hidden="1">
      <c r="A6" s="87" t="s">
        <v>85</v>
      </c>
      <c r="B6" s="87" t="s">
        <v>111</v>
      </c>
      <c r="C6" s="87" t="s">
        <v>112</v>
      </c>
      <c r="D6" s="87" t="s">
        <v>113</v>
      </c>
      <c r="E6" s="87" t="s">
        <v>84</v>
      </c>
      <c r="F6" s="88" t="s">
        <v>177</v>
      </c>
      <c r="G6" s="87" t="s">
        <v>114</v>
      </c>
      <c r="H6" s="87" t="s">
        <v>86</v>
      </c>
      <c r="I6" s="87" t="s">
        <v>109</v>
      </c>
      <c r="J6" s="87" t="s">
        <v>87</v>
      </c>
      <c r="K6" s="87" t="s">
        <v>88</v>
      </c>
      <c r="L6" s="87" t="s">
        <v>97</v>
      </c>
      <c r="M6" s="89" t="s">
        <v>115</v>
      </c>
      <c r="N6" s="87" t="s">
        <v>95</v>
      </c>
      <c r="O6" s="87" t="s">
        <v>96</v>
      </c>
      <c r="P6" s="87" t="s">
        <v>98</v>
      </c>
      <c r="Q6" s="87" t="s">
        <v>99</v>
      </c>
      <c r="R6" s="90" t="s">
        <v>174</v>
      </c>
      <c r="S6" s="90" t="s">
        <v>7</v>
      </c>
      <c r="T6" s="90" t="s">
        <v>175</v>
      </c>
      <c r="U6" s="90" t="s">
        <v>8</v>
      </c>
    </row>
    <row r="7" spans="1:21" s="4" customFormat="1" ht="195.75" customHeight="1">
      <c r="A7" s="91">
        <v>1</v>
      </c>
      <c r="B7" s="92" t="s">
        <v>401</v>
      </c>
      <c r="C7" s="93" t="s">
        <v>402</v>
      </c>
      <c r="D7" s="93" t="s">
        <v>403</v>
      </c>
      <c r="E7" s="93" t="s">
        <v>404</v>
      </c>
      <c r="F7" s="96" t="s">
        <v>405</v>
      </c>
      <c r="G7" s="94" t="s">
        <v>12</v>
      </c>
      <c r="H7" s="94">
        <f>IF($G7='Rating Factors'!$A$9,'Rating Factors'!$A$10,IF($G7='Rating Factors'!$A$12,'Rating Factors'!$A$13,IF($G7='Rating Factors'!$A$15,'Rating Factors'!$A$16,IF($G7='Rating Factors'!$A$17,'Rating Factors'!$A$18,IF($G7='Rating Factors'!$A$19,'Rating Factors'!$A$20,"NA")))))</f>
        <v>3</v>
      </c>
      <c r="I7" s="94" t="s">
        <v>63</v>
      </c>
      <c r="J7" s="100">
        <f>IF($I7='Rating Factors'!$A$24,'Rating Factors'!$C$24,IF($I7='Rating Factors'!$A$25,'Rating Factors'!$C$25,IF($I7='Rating Factors'!$A$26,'Rating Factors'!$C$26,IF($I7='Rating Factors'!$A$27,'Rating Factors'!$C$27,IF($I7='Rating Factors'!$A$28,'Rating Factors'!$C$28,"NA")))))</f>
        <v>5</v>
      </c>
      <c r="K7" s="94" t="str">
        <f>IF(L7&gt;='Rating Factors'!$C$41,'Rating Factors'!$A$40,IF(L7&gt;='Rating Factors'!$C$42,'Rating Factors'!$A$41,IF(L7&gt;='Rating Factors'!$C$43,'Rating Factors'!$A$42,IF(L7&gt;='Rating Factors'!$C$44,'Rating Factors'!$A$43,IF(L7&lt;'Rating Factors'!$C$44,'Rating Factors'!$A$44,0)))))</f>
        <v>High</v>
      </c>
      <c r="L7" s="94">
        <f aca="true" t="shared" si="0" ref="L7:L12">H7*J7</f>
        <v>15</v>
      </c>
      <c r="M7" s="96" t="s">
        <v>406</v>
      </c>
      <c r="N7" s="94" t="s">
        <v>46</v>
      </c>
      <c r="O7" s="101">
        <f>IF(N7='Rating Factors'!$A$32,'Rating Factors'!$C$32,IF(N7='Rating Factors'!$A$33,'Rating Factors'!$C$33,IF(N7='Rating Factors'!$A$34,'Rating Factors'!$C$34,IF(N7='Rating Factors'!$A$35,'Rating Factors'!$C$35,IF(N7='Rating Factors'!$A$36,'Rating Factors'!$C$36,"NA")))))</f>
        <v>0.65</v>
      </c>
      <c r="P7" s="94" t="str">
        <f>IF($Q7&gt;='Rating Factors'!$F$41,'Rating Factors'!$D$40,IF($Q7&gt;='Rating Factors'!$F$42,'Rating Factors'!$D$41,IF($Q7&gt;='Rating Factors'!$F$43,'Rating Factors'!$D$42,IF($Q7&gt;='Rating Factors'!$F$44,'Rating Factors'!$D$43,IF($Q7&lt;'Rating Factors'!$F$44,'Rating Factors'!$D$44,"NA")))))</f>
        <v>Low</v>
      </c>
      <c r="Q7" s="94">
        <f aca="true" t="shared" si="1" ref="Q7:Q12">L7*O7</f>
        <v>9.75</v>
      </c>
      <c r="R7" s="96" t="s">
        <v>408</v>
      </c>
      <c r="S7" s="96" t="s">
        <v>407</v>
      </c>
      <c r="T7" s="97" t="s">
        <v>211</v>
      </c>
      <c r="U7" s="102" t="s">
        <v>307</v>
      </c>
    </row>
    <row r="8" spans="1:21" s="4" customFormat="1" ht="194.25" customHeight="1">
      <c r="A8" s="91">
        <v>2</v>
      </c>
      <c r="B8" s="92" t="s">
        <v>401</v>
      </c>
      <c r="C8" s="93" t="s">
        <v>285</v>
      </c>
      <c r="D8" s="96" t="s">
        <v>409</v>
      </c>
      <c r="E8" s="96" t="s">
        <v>410</v>
      </c>
      <c r="F8" s="96" t="s">
        <v>411</v>
      </c>
      <c r="G8" s="94" t="s">
        <v>12</v>
      </c>
      <c r="H8" s="94">
        <f>IF($G8='Rating Factors'!$A$9,'Rating Factors'!$A$10,IF($G8='Rating Factors'!$A$12,'Rating Factors'!$A$13,IF($G8='Rating Factors'!$A$15,'Rating Factors'!$A$16,IF($G8='Rating Factors'!$A$17,'Rating Factors'!$A$18,IF($G8='Rating Factors'!$A$19,'Rating Factors'!$A$20,"NA")))))</f>
        <v>3</v>
      </c>
      <c r="I8" s="94" t="s">
        <v>63</v>
      </c>
      <c r="J8" s="100">
        <f>IF($I8='Rating Factors'!$A$24,'Rating Factors'!$C$24,IF($I8='Rating Factors'!$A$25,'Rating Factors'!$C$25,IF($I8='Rating Factors'!$A$26,'Rating Factors'!$C$26,IF($I8='Rating Factors'!$A$27,'Rating Factors'!$C$27,IF($I8='Rating Factors'!$A$28,'Rating Factors'!$C$28,"NA")))))</f>
        <v>5</v>
      </c>
      <c r="K8" s="94" t="str">
        <f>IF(L8&gt;='Rating Factors'!$C$41,'Rating Factors'!$A$40,IF(L8&gt;='Rating Factors'!$C$42,'Rating Factors'!$A$41,IF(L8&gt;='Rating Factors'!$C$43,'Rating Factors'!$A$42,IF(L8&gt;='Rating Factors'!$C$44,'Rating Factors'!$A$43,IF(L8&lt;'Rating Factors'!$C$44,'Rating Factors'!$A$44,0)))))</f>
        <v>High</v>
      </c>
      <c r="L8" s="94">
        <f t="shared" si="0"/>
        <v>15</v>
      </c>
      <c r="M8" s="97" t="s">
        <v>412</v>
      </c>
      <c r="N8" s="94" t="s">
        <v>46</v>
      </c>
      <c r="O8" s="101">
        <f>IF(N8='Rating Factors'!$A$32,'Rating Factors'!$C$32,IF(N8='Rating Factors'!$A$33,'Rating Factors'!$C$33,IF(N8='Rating Factors'!$A$34,'Rating Factors'!$C$34,IF(N8='Rating Factors'!$A$35,'Rating Factors'!$C$35,IF(N8='Rating Factors'!$A$36,'Rating Factors'!$C$36,"NA")))))</f>
        <v>0.65</v>
      </c>
      <c r="P8" s="94" t="str">
        <f>IF($Q8&gt;='Rating Factors'!$F$41,'Rating Factors'!$D$40,IF($Q8&gt;='Rating Factors'!$F$42,'Rating Factors'!$D$41,IF($Q8&gt;='Rating Factors'!$F$43,'Rating Factors'!$D$42,IF($Q8&gt;='Rating Factors'!$F$44,'Rating Factors'!$D$43,IF($Q8&lt;'Rating Factors'!$F$44,'Rating Factors'!$D$44,"NA")))))</f>
        <v>Low</v>
      </c>
      <c r="Q8" s="94">
        <f t="shared" si="1"/>
        <v>9.75</v>
      </c>
      <c r="R8" s="96" t="s">
        <v>211</v>
      </c>
      <c r="S8" s="122" t="s">
        <v>413</v>
      </c>
      <c r="T8" s="97" t="s">
        <v>414</v>
      </c>
      <c r="U8" s="103" t="s">
        <v>421</v>
      </c>
    </row>
    <row r="9" spans="1:21" s="4" customFormat="1" ht="180">
      <c r="A9" s="130">
        <v>3</v>
      </c>
      <c r="B9" s="131" t="s">
        <v>401</v>
      </c>
      <c r="C9" s="132" t="s">
        <v>415</v>
      </c>
      <c r="D9" s="133" t="s">
        <v>416</v>
      </c>
      <c r="E9" s="133" t="s">
        <v>417</v>
      </c>
      <c r="F9" s="133" t="s">
        <v>418</v>
      </c>
      <c r="G9" s="134" t="s">
        <v>41</v>
      </c>
      <c r="H9" s="134">
        <f>IF($G9='Rating Factors'!$A$9,'Rating Factors'!$A$10,IF($G9='Rating Factors'!$A$12,'Rating Factors'!$A$13,IF($G9='Rating Factors'!$A$15,'Rating Factors'!$A$16,IF($G9='Rating Factors'!$A$17,'Rating Factors'!$A$18,IF($G9='Rating Factors'!$A$19,'Rating Factors'!$A$20,"NA")))))</f>
        <v>5</v>
      </c>
      <c r="I9" s="134" t="s">
        <v>63</v>
      </c>
      <c r="J9" s="135">
        <f>IF($I9='Rating Factors'!$A$24,'Rating Factors'!$C$24,IF($I9='Rating Factors'!$A$25,'Rating Factors'!$C$25,IF($I9='Rating Factors'!$A$26,'Rating Factors'!$C$26,IF($I9='Rating Factors'!$A$27,'Rating Factors'!$C$27,IF($I9='Rating Factors'!$A$28,'Rating Factors'!$C$28,"NA")))))</f>
        <v>5</v>
      </c>
      <c r="K9" s="134" t="str">
        <f>IF(L9&gt;='Rating Factors'!$C$41,'Rating Factors'!$A$40,IF(L9&gt;='Rating Factors'!$C$42,'Rating Factors'!$A$41,IF(L9&gt;='Rating Factors'!$C$43,'Rating Factors'!$A$42,IF(L9&gt;='Rating Factors'!$C$44,'Rating Factors'!$A$43,IF(L9&lt;'Rating Factors'!$C$44,'Rating Factors'!$A$44,0)))))</f>
        <v>Maximum</v>
      </c>
      <c r="L9" s="134">
        <f t="shared" si="0"/>
        <v>25</v>
      </c>
      <c r="M9" s="123" t="s">
        <v>419</v>
      </c>
      <c r="N9" s="134" t="s">
        <v>46</v>
      </c>
      <c r="O9" s="136">
        <f>IF(N9='Rating Factors'!$A$32,'Rating Factors'!$C$32,IF(N9='Rating Factors'!$A$33,'Rating Factors'!$C$33,IF(N9='Rating Factors'!$A$34,'Rating Factors'!$C$34,IF(N9='Rating Factors'!$A$35,'Rating Factors'!$C$35,IF(N9='Rating Factors'!$A$36,'Rating Factors'!$C$36,"NA")))))</f>
        <v>0.65</v>
      </c>
      <c r="P9" s="134" t="str">
        <f>IF($Q9&gt;='Rating Factors'!$F$41,'Rating Factors'!$D$40,IF($Q9&gt;='Rating Factors'!$F$42,'Rating Factors'!$D$41,IF($Q9&gt;='Rating Factors'!$F$43,'Rating Factors'!$D$42,IF($Q9&gt;='Rating Factors'!$F$44,'Rating Factors'!$D$43,IF($Q9&lt;'Rating Factors'!$F$44,'Rating Factors'!$D$44,"NA")))))</f>
        <v>High</v>
      </c>
      <c r="Q9" s="134">
        <f t="shared" si="1"/>
        <v>16.25</v>
      </c>
      <c r="R9" s="96" t="s">
        <v>211</v>
      </c>
      <c r="S9" s="137" t="s">
        <v>420</v>
      </c>
      <c r="T9" s="97" t="s">
        <v>414</v>
      </c>
      <c r="U9" s="138" t="s">
        <v>422</v>
      </c>
    </row>
    <row r="10" spans="1:21" s="4" customFormat="1" ht="225">
      <c r="A10" s="91">
        <v>4</v>
      </c>
      <c r="B10" s="92" t="s">
        <v>423</v>
      </c>
      <c r="C10" s="93" t="s">
        <v>415</v>
      </c>
      <c r="D10" s="112" t="s">
        <v>424</v>
      </c>
      <c r="E10" s="112" t="s">
        <v>425</v>
      </c>
      <c r="F10" s="112" t="s">
        <v>426</v>
      </c>
      <c r="G10" s="94" t="s">
        <v>41</v>
      </c>
      <c r="H10" s="94">
        <f>IF($G10='Rating Factors'!$A$9,'Rating Factors'!$A$10,IF($G10='Rating Factors'!$A$12,'Rating Factors'!$A$13,IF($G10='Rating Factors'!$A$15,'Rating Factors'!$A$16,IF($G10='Rating Factors'!$A$17,'Rating Factors'!$A$18,IF($G10='Rating Factors'!$A$19,'Rating Factors'!$A$20,"NA")))))</f>
        <v>5</v>
      </c>
      <c r="I10" s="94" t="s">
        <v>63</v>
      </c>
      <c r="J10" s="100">
        <f>IF($I10='Rating Factors'!$A$24,'Rating Factors'!$C$24,IF($I10='Rating Factors'!$A$25,'Rating Factors'!$C$25,IF($I10='Rating Factors'!$A$26,'Rating Factors'!$C$26,IF($I10='Rating Factors'!$A$27,'Rating Factors'!$C$27,IF($I10='Rating Factors'!$A$28,'Rating Factors'!$C$28,"NA")))))</f>
        <v>5</v>
      </c>
      <c r="K10" s="94" t="str">
        <f>IF(L10&gt;='Rating Factors'!$C$41,'Rating Factors'!$A$40,IF(L10&gt;='Rating Factors'!$C$42,'Rating Factors'!$A$41,IF(L10&gt;='Rating Factors'!$C$43,'Rating Factors'!$A$42,IF(L10&gt;='Rating Factors'!$C$44,'Rating Factors'!$A$43,IF(L10&lt;'Rating Factors'!$C$44,'Rating Factors'!$A$44,0)))))</f>
        <v>Maximum</v>
      </c>
      <c r="L10" s="94">
        <f t="shared" si="0"/>
        <v>25</v>
      </c>
      <c r="M10" s="95" t="s">
        <v>427</v>
      </c>
      <c r="N10" s="94" t="s">
        <v>48</v>
      </c>
      <c r="O10" s="101">
        <f>IF(N10='Rating Factors'!$A$32,'Rating Factors'!$C$32,IF(N10='Rating Factors'!$A$33,'Rating Factors'!$C$33,IF(N10='Rating Factors'!$A$34,'Rating Factors'!$C$34,IF(N10='Rating Factors'!$A$35,'Rating Factors'!$C$35,IF(N10='Rating Factors'!$A$36,'Rating Factors'!$C$36,"NA")))))</f>
        <v>0.8</v>
      </c>
      <c r="P10" s="94" t="str">
        <f>IF($Q10&gt;='Rating Factors'!$F$41,'Rating Factors'!$D$40,IF($Q10&gt;='Rating Factors'!$F$42,'Rating Factors'!$D$41,IF($Q10&gt;='Rating Factors'!$F$43,'Rating Factors'!$D$42,IF($Q10&gt;='Rating Factors'!$F$44,'Rating Factors'!$D$43,IF($Q10&lt;'Rating Factors'!$F$44,'Rating Factors'!$D$44,"NA")))))</f>
        <v>Maximum</v>
      </c>
      <c r="Q10" s="94">
        <f t="shared" si="1"/>
        <v>20</v>
      </c>
      <c r="R10" s="96" t="s">
        <v>211</v>
      </c>
      <c r="S10" s="97" t="s">
        <v>428</v>
      </c>
      <c r="T10" s="97" t="s">
        <v>414</v>
      </c>
      <c r="U10" s="103" t="s">
        <v>307</v>
      </c>
    </row>
    <row r="11" spans="1:21" s="4" customFormat="1" ht="114" customHeight="1">
      <c r="A11" s="91">
        <v>5</v>
      </c>
      <c r="B11" s="92" t="s">
        <v>212</v>
      </c>
      <c r="C11" s="93" t="s">
        <v>415</v>
      </c>
      <c r="D11" s="112" t="s">
        <v>429</v>
      </c>
      <c r="E11" s="112" t="s">
        <v>430</v>
      </c>
      <c r="F11" s="112" t="s">
        <v>431</v>
      </c>
      <c r="G11" s="94" t="s">
        <v>12</v>
      </c>
      <c r="H11" s="94">
        <f>IF($G11='Rating Factors'!$A$9,'Rating Factors'!$A$10,IF($G11='Rating Factors'!$A$12,'Rating Factors'!$A$13,IF($G11='Rating Factors'!$A$15,'Rating Factors'!$A$16,IF($G11='Rating Factors'!$A$17,'Rating Factors'!$A$18,IF($G11='Rating Factors'!$A$19,'Rating Factors'!$A$20,"NA")))))</f>
        <v>3</v>
      </c>
      <c r="I11" s="94" t="s">
        <v>13</v>
      </c>
      <c r="J11" s="100">
        <f>IF($I11='Rating Factors'!$A$24,'Rating Factors'!$C$24,IF($I11='Rating Factors'!$A$25,'Rating Factors'!$C$25,IF($I11='Rating Factors'!$A$26,'Rating Factors'!$C$26,IF($I11='Rating Factors'!$A$27,'Rating Factors'!$C$27,IF($I11='Rating Factors'!$A$28,'Rating Factors'!$C$28,"NA")))))</f>
        <v>4</v>
      </c>
      <c r="K11" s="94" t="str">
        <f>IF(L11&gt;='Rating Factors'!$C$41,'Rating Factors'!$A$40,IF(L11&gt;='Rating Factors'!$C$42,'Rating Factors'!$A$41,IF(L11&gt;='Rating Factors'!$C$43,'Rating Factors'!$A$42,IF(L11&gt;='Rating Factors'!$C$44,'Rating Factors'!$A$43,IF(L11&lt;'Rating Factors'!$C$44,'Rating Factors'!$A$44,0)))))</f>
        <v>Medium</v>
      </c>
      <c r="L11" s="94">
        <f t="shared" si="0"/>
        <v>12</v>
      </c>
      <c r="M11" s="95" t="s">
        <v>432</v>
      </c>
      <c r="N11" s="94" t="s">
        <v>46</v>
      </c>
      <c r="O11" s="101">
        <f>IF(N11='Rating Factors'!$A$32,'Rating Factors'!$C$32,IF(N11='Rating Factors'!$A$33,'Rating Factors'!$C$33,IF(N11='Rating Factors'!$A$34,'Rating Factors'!$C$34,IF(N11='Rating Factors'!$A$35,'Rating Factors'!$C$35,IF(N11='Rating Factors'!$A$36,'Rating Factors'!$C$36,"NA")))))</f>
        <v>0.65</v>
      </c>
      <c r="P11" s="94" t="str">
        <f>IF($Q11&gt;='Rating Factors'!$F$41,'Rating Factors'!$D$40,IF($Q11&gt;='Rating Factors'!$F$42,'Rating Factors'!$D$41,IF($Q11&gt;='Rating Factors'!$F$43,'Rating Factors'!$D$42,IF($Q11&gt;='Rating Factors'!$F$44,'Rating Factors'!$D$43,IF($Q11&lt;'Rating Factors'!$F$44,'Rating Factors'!$D$44,"NA")))))</f>
        <v>Low</v>
      </c>
      <c r="Q11" s="94">
        <f t="shared" si="1"/>
        <v>7.800000000000001</v>
      </c>
      <c r="R11" s="96" t="s">
        <v>211</v>
      </c>
      <c r="S11" s="97" t="s">
        <v>626</v>
      </c>
      <c r="T11" s="97" t="s">
        <v>414</v>
      </c>
      <c r="U11" s="103" t="s">
        <v>307</v>
      </c>
    </row>
    <row r="12" spans="1:21" s="139" customFormat="1" ht="129.75" customHeight="1">
      <c r="A12" s="140">
        <v>6</v>
      </c>
      <c r="B12" s="95" t="s">
        <v>433</v>
      </c>
      <c r="C12" s="93" t="s">
        <v>415</v>
      </c>
      <c r="D12" s="92" t="s">
        <v>434</v>
      </c>
      <c r="E12" s="129" t="s">
        <v>435</v>
      </c>
      <c r="F12" s="95" t="s">
        <v>749</v>
      </c>
      <c r="G12" s="94" t="s">
        <v>12</v>
      </c>
      <c r="H12" s="94">
        <f>IF($G12='Rating Factors'!$A$9,'Rating Factors'!$A$10,IF($G12='Rating Factors'!$A$12,'Rating Factors'!$A$13,IF($G12='Rating Factors'!$A$15,'Rating Factors'!$A$16,IF($G12='Rating Factors'!$A$17,'Rating Factors'!$A$18,IF($G12='Rating Factors'!$A$19,'Rating Factors'!$A$20,"NA")))))</f>
        <v>3</v>
      </c>
      <c r="I12" s="94" t="s">
        <v>13</v>
      </c>
      <c r="J12" s="100">
        <f>IF($I12='Rating Factors'!$A$24,'Rating Factors'!$C$24,IF($I12='Rating Factors'!$A$25,'Rating Factors'!$C$25,IF($I12='Rating Factors'!$A$26,'Rating Factors'!$C$26,IF($I12='Rating Factors'!$A$27,'Rating Factors'!$C$27,IF($I12='Rating Factors'!$A$28,'Rating Factors'!$C$28,"NA")))))</f>
        <v>4</v>
      </c>
      <c r="K12" s="94" t="str">
        <f>IF(L12&gt;='Rating Factors'!$C$41,'Rating Factors'!$A$40,IF(L12&gt;='Rating Factors'!$C$42,'Rating Factors'!$A$41,IF(L12&gt;='Rating Factors'!$C$43,'Rating Factors'!$A$42,IF(L12&gt;='Rating Factors'!$C$44,'Rating Factors'!$A$43,IF(L12&lt;'Rating Factors'!$C$44,'Rating Factors'!$A$44,0)))))</f>
        <v>Medium</v>
      </c>
      <c r="L12" s="94">
        <f t="shared" si="0"/>
        <v>12</v>
      </c>
      <c r="M12" s="97" t="s">
        <v>750</v>
      </c>
      <c r="N12" s="94" t="s">
        <v>46</v>
      </c>
      <c r="O12" s="101">
        <f>IF(N12='Rating Factors'!$A$32,'Rating Factors'!$C$32,IF(N12='Rating Factors'!$A$33,'Rating Factors'!$C$33,IF(N12='Rating Factors'!$A$34,'Rating Factors'!$C$34,IF(N12='Rating Factors'!$A$35,'Rating Factors'!$C$35,IF(N12='Rating Factors'!$A$36,'Rating Factors'!$C$36,"NA")))))</f>
        <v>0.65</v>
      </c>
      <c r="P12" s="94" t="str">
        <f>IF($Q12&gt;='Rating Factors'!$F$41,'Rating Factors'!$D$40,IF($Q12&gt;='Rating Factors'!$F$42,'Rating Factors'!$D$41,IF($Q12&gt;='Rating Factors'!$F$43,'Rating Factors'!$D$42,IF($Q12&gt;='Rating Factors'!$F$44,'Rating Factors'!$D$43,IF($Q12&lt;'Rating Factors'!$F$44,'Rating Factors'!$D$44,"NA")))))</f>
        <v>Low</v>
      </c>
      <c r="Q12" s="94">
        <f t="shared" si="1"/>
        <v>7.800000000000001</v>
      </c>
      <c r="R12" s="96" t="s">
        <v>211</v>
      </c>
      <c r="S12" s="95" t="s">
        <v>436</v>
      </c>
      <c r="T12" s="95" t="s">
        <v>437</v>
      </c>
      <c r="U12" s="143" t="s">
        <v>307</v>
      </c>
    </row>
    <row r="13" ht="12.75">
      <c r="M13" s="82"/>
    </row>
    <row r="14" spans="3:21" ht="12.75">
      <c r="C14" s="11" t="s">
        <v>55</v>
      </c>
      <c r="D14" s="4"/>
      <c r="E14" s="4"/>
      <c r="F14" s="4"/>
      <c r="J14" s="3"/>
      <c r="M14" s="82"/>
      <c r="U14" s="3"/>
    </row>
    <row r="15" spans="3:21" ht="26.25">
      <c r="C15" s="11" t="s">
        <v>0</v>
      </c>
      <c r="D15" s="11" t="s">
        <v>1</v>
      </c>
      <c r="E15" s="11" t="s">
        <v>4</v>
      </c>
      <c r="F15" s="11"/>
      <c r="J15" s="3"/>
      <c r="M15" s="82"/>
      <c r="U15" s="3"/>
    </row>
    <row r="16" spans="3:21" ht="12.75">
      <c r="C16" s="5" t="s">
        <v>35</v>
      </c>
      <c r="D16" s="5" t="s">
        <v>35</v>
      </c>
      <c r="E16" s="5" t="s">
        <v>35</v>
      </c>
      <c r="F16" s="80"/>
      <c r="J16" s="3"/>
      <c r="M16" s="82"/>
      <c r="U16" s="3"/>
    </row>
    <row r="17" spans="3:21" ht="12.75">
      <c r="C17" s="5" t="s">
        <v>41</v>
      </c>
      <c r="D17" s="5" t="s">
        <v>63</v>
      </c>
      <c r="E17" s="5" t="str">
        <f>'Rating Factors'!A32</f>
        <v>Very good</v>
      </c>
      <c r="F17" s="80"/>
      <c r="J17" s="3"/>
      <c r="L17" s="141"/>
      <c r="M17" s="82"/>
      <c r="U17" s="3"/>
    </row>
    <row r="18" spans="3:21" ht="12.75">
      <c r="C18" s="5" t="s">
        <v>62</v>
      </c>
      <c r="D18" s="5" t="str">
        <f>'Rating Factors'!A25</f>
        <v>Likely</v>
      </c>
      <c r="E18" s="5" t="str">
        <f>'Rating Factors'!A33</f>
        <v>Good</v>
      </c>
      <c r="F18" s="80"/>
      <c r="J18" s="3"/>
      <c r="M18" s="82"/>
      <c r="U18" s="3"/>
    </row>
    <row r="19" spans="3:21" ht="12.75">
      <c r="C19" s="5" t="s">
        <v>12</v>
      </c>
      <c r="D19" s="5" t="s">
        <v>12</v>
      </c>
      <c r="E19" s="5" t="str">
        <f>'Rating Factors'!A34</f>
        <v>Satisfactory</v>
      </c>
      <c r="F19" s="80"/>
      <c r="J19" s="3"/>
      <c r="M19" s="82"/>
      <c r="U19" s="3"/>
    </row>
    <row r="20" spans="3:21" ht="12.75">
      <c r="C20" s="5" t="s">
        <v>11</v>
      </c>
      <c r="D20" s="5" t="str">
        <f>'Rating Factors'!A27</f>
        <v>Unlikely</v>
      </c>
      <c r="E20" s="5" t="str">
        <f>'Rating Factors'!A35</f>
        <v>Weak</v>
      </c>
      <c r="F20" s="80"/>
      <c r="J20" s="3"/>
      <c r="M20" s="82"/>
      <c r="U20" s="3"/>
    </row>
    <row r="21" spans="3:21" ht="12.75">
      <c r="C21" s="5" t="s">
        <v>54</v>
      </c>
      <c r="D21" s="5" t="str">
        <f>'Rating Factors'!A28</f>
        <v>Rare</v>
      </c>
      <c r="E21" s="5" t="str">
        <f>'Rating Factors'!A36</f>
        <v>Unsatisfactory</v>
      </c>
      <c r="F21" s="80"/>
      <c r="J21" s="3"/>
      <c r="M21" s="82"/>
      <c r="U21" s="3"/>
    </row>
    <row r="22" spans="3:21" ht="12.75">
      <c r="C22" s="4"/>
      <c r="D22" s="4"/>
      <c r="E22" s="4"/>
      <c r="F22" s="4"/>
      <c r="J22" s="3"/>
      <c r="M22" s="82"/>
      <c r="U22" s="3"/>
    </row>
    <row r="23" ht="12.75">
      <c r="M23" s="82"/>
    </row>
    <row r="24" ht="12.75">
      <c r="M24" s="82"/>
    </row>
    <row r="25" ht="12.75">
      <c r="M25" s="82"/>
    </row>
    <row r="26" ht="12.75">
      <c r="M26" s="82"/>
    </row>
    <row r="27" ht="12.75">
      <c r="M27" s="82"/>
    </row>
    <row r="28" ht="12.75">
      <c r="M28" s="82"/>
    </row>
    <row r="29" ht="12.75">
      <c r="M29" s="82"/>
    </row>
    <row r="30" ht="12.75">
      <c r="M30" s="82"/>
    </row>
    <row r="31" ht="12.75">
      <c r="M31" s="82"/>
    </row>
    <row r="32" ht="12.75">
      <c r="M32" s="82"/>
    </row>
    <row r="33" ht="12.75">
      <c r="M33" s="82"/>
    </row>
    <row r="34" ht="12.75">
      <c r="M34" s="82"/>
    </row>
    <row r="35" ht="12.75">
      <c r="M35" s="82"/>
    </row>
    <row r="36" ht="12.75">
      <c r="M36" s="82"/>
    </row>
    <row r="37" ht="12.75">
      <c r="M37" s="82"/>
    </row>
    <row r="38" ht="12.75">
      <c r="M38" s="82"/>
    </row>
    <row r="39" ht="12.75">
      <c r="M39" s="82"/>
    </row>
    <row r="40" ht="12.75">
      <c r="M40" s="82"/>
    </row>
    <row r="41" ht="12.75">
      <c r="M41" s="82"/>
    </row>
    <row r="42" ht="12.75">
      <c r="M42" s="82"/>
    </row>
    <row r="43" ht="12.75">
      <c r="M43" s="82"/>
    </row>
    <row r="44" ht="12.75">
      <c r="M44" s="82"/>
    </row>
    <row r="45" ht="12.75">
      <c r="M45" s="82"/>
    </row>
    <row r="46" ht="12.75">
      <c r="M46" s="82"/>
    </row>
    <row r="47" ht="12.75">
      <c r="M47" s="82"/>
    </row>
    <row r="48" ht="12.75">
      <c r="M48" s="82"/>
    </row>
    <row r="49" ht="12.75">
      <c r="M49" s="82"/>
    </row>
    <row r="50" ht="12.75">
      <c r="M50" s="82"/>
    </row>
    <row r="51" ht="12.75">
      <c r="M51" s="82"/>
    </row>
    <row r="52" ht="12.75">
      <c r="M52" s="82"/>
    </row>
    <row r="53" ht="12.75">
      <c r="M53" s="82"/>
    </row>
    <row r="54" ht="12.75">
      <c r="M54" s="82"/>
    </row>
    <row r="55" ht="12.75">
      <c r="M55" s="82"/>
    </row>
    <row r="56" ht="12.75">
      <c r="M56" s="82"/>
    </row>
    <row r="57" ht="12.75">
      <c r="M57" s="82"/>
    </row>
    <row r="58" ht="12.75">
      <c r="M58" s="82"/>
    </row>
    <row r="59" ht="12.75">
      <c r="M59" s="82"/>
    </row>
    <row r="60" ht="12.75">
      <c r="M60" s="82"/>
    </row>
    <row r="61" ht="12.75">
      <c r="M61" s="82"/>
    </row>
    <row r="62" ht="12.75">
      <c r="M62" s="82"/>
    </row>
    <row r="63" ht="12.75">
      <c r="M63" s="82"/>
    </row>
    <row r="64" ht="12.75">
      <c r="M64" s="82"/>
    </row>
    <row r="65" ht="12.75">
      <c r="M65" s="82"/>
    </row>
    <row r="66" ht="12.75">
      <c r="M66" s="82"/>
    </row>
    <row r="67" ht="12.75">
      <c r="M67" s="82"/>
    </row>
    <row r="68" ht="12.75">
      <c r="M68" s="82"/>
    </row>
    <row r="69" ht="12.75">
      <c r="M69" s="82"/>
    </row>
    <row r="70" ht="12.75">
      <c r="M70" s="82"/>
    </row>
    <row r="71" ht="12.75">
      <c r="M71" s="82"/>
    </row>
    <row r="72" ht="12.75">
      <c r="M72" s="82"/>
    </row>
    <row r="73" ht="12.75">
      <c r="M73" s="82"/>
    </row>
    <row r="74" ht="12.75">
      <c r="M74" s="82"/>
    </row>
    <row r="75" ht="12.75">
      <c r="M75" s="82"/>
    </row>
    <row r="76" ht="12.75">
      <c r="M76" s="82"/>
    </row>
  </sheetData>
  <sheetProtection/>
  <dataValidations count="3">
    <dataValidation type="list" allowBlank="1" showInputMessage="1" showErrorMessage="1" sqref="N7:N12">
      <formula1>$E$16:$E$21</formula1>
    </dataValidation>
    <dataValidation type="list" allowBlank="1" showInputMessage="1" showErrorMessage="1" sqref="I7:I12">
      <formula1>$D$16:$D$21</formula1>
    </dataValidation>
    <dataValidation type="list" allowBlank="1" showInputMessage="1" showErrorMessage="1" sqref="G7:G12">
      <formula1>$C$16:$C$21</formula1>
    </dataValidation>
  </dataValidations>
  <printOptions/>
  <pageMargins left="0.3937007874015748" right="0.3937007874015748" top="0.3937007874015748" bottom="0.3937007874015748" header="0.1968503937007874" footer="0.1968503937007874"/>
  <pageSetup horizontalDpi="600" verticalDpi="600" orientation="landscape" paperSize="9" scale="43" r:id="rId1"/>
  <headerFooter alignWithMargins="0">
    <oddFooter>&amp;L&amp;F&amp;CPage &amp;P of &amp;N&amp;R&amp;D</oddFooter>
  </headerFooter>
</worksheet>
</file>

<file path=xl/worksheets/sheet15.xml><?xml version="1.0" encoding="utf-8"?>
<worksheet xmlns="http://schemas.openxmlformats.org/spreadsheetml/2006/main" xmlns:r="http://schemas.openxmlformats.org/officeDocument/2006/relationships">
  <dimension ref="A1:U77"/>
  <sheetViews>
    <sheetView showGridLines="0" zoomScale="85" zoomScaleNormal="85" zoomScalePageLayoutView="0" workbookViewId="0" topLeftCell="A1">
      <pane xSplit="4" ySplit="5" topLeftCell="M13" activePane="bottomRight" state="frozen"/>
      <selection pane="topLeft" activeCell="A5" sqref="A5"/>
      <selection pane="topRight" activeCell="E5" sqref="E5"/>
      <selection pane="bottomLeft" activeCell="A6" sqref="A6"/>
      <selection pane="bottomRight" activeCell="T12" sqref="T12"/>
    </sheetView>
  </sheetViews>
  <sheetFormatPr defaultColWidth="9.140625" defaultRowHeight="12.75"/>
  <cols>
    <col min="1" max="1" width="8.421875" style="3" customWidth="1"/>
    <col min="2" max="2" width="15.140625" style="3" customWidth="1"/>
    <col min="3" max="3" width="14.421875" style="3" customWidth="1"/>
    <col min="4" max="4" width="18.8515625" style="3" customWidth="1"/>
    <col min="5" max="5" width="18.57421875" style="3" customWidth="1"/>
    <col min="6" max="6" width="21.421875" style="3" bestFit="1" customWidth="1"/>
    <col min="7" max="7" width="14.7109375" style="3" customWidth="1"/>
    <col min="8" max="8" width="10.28125" style="3" customWidth="1"/>
    <col min="9" max="9" width="15.57421875" style="3" customWidth="1"/>
    <col min="10" max="10" width="11.421875" style="12" customWidth="1"/>
    <col min="11" max="11" width="15.140625" style="3" customWidth="1"/>
    <col min="12" max="12" width="14.421875" style="3" customWidth="1"/>
    <col min="13" max="13" width="31.421875" style="81" customWidth="1"/>
    <col min="14" max="14" width="17.8515625" style="3" bestFit="1" customWidth="1"/>
    <col min="15" max="15" width="13.421875" style="3" customWidth="1"/>
    <col min="16" max="16" width="14.140625" style="3" bestFit="1" customWidth="1"/>
    <col min="17" max="17" width="15.28125" style="3" customWidth="1"/>
    <col min="18" max="18" width="16.00390625" style="3" customWidth="1"/>
    <col min="19" max="19" width="25.421875" style="3" customWidth="1"/>
    <col min="20" max="20" width="16.8515625" style="3" customWidth="1"/>
    <col min="21" max="21" width="13.7109375" style="13" bestFit="1" customWidth="1"/>
    <col min="22" max="22" width="9.140625" style="3" customWidth="1"/>
    <col min="23" max="23" width="15.8515625" style="3" customWidth="1"/>
    <col min="24" max="24" width="13.8515625" style="3" customWidth="1"/>
    <col min="25" max="25" width="16.421875" style="3" customWidth="1"/>
    <col min="26" max="16384" width="9.140625" style="3" customWidth="1"/>
  </cols>
  <sheetData>
    <row r="1" spans="1:13" ht="12.75">
      <c r="A1" s="2" t="str">
        <f>Cover!B3</f>
        <v>Greater Tzaneen Municipality</v>
      </c>
      <c r="B1" s="2"/>
      <c r="M1" s="144"/>
    </row>
    <row r="2" spans="1:13" ht="12.75">
      <c r="A2" s="2" t="s">
        <v>613</v>
      </c>
      <c r="B2" s="2"/>
      <c r="M2" s="144"/>
    </row>
    <row r="3" spans="1:13" ht="12.75">
      <c r="A3" s="2" t="str">
        <f>Cover!B7</f>
        <v>2021/ 2022 FY</v>
      </c>
      <c r="B3" s="2"/>
      <c r="M3" s="144"/>
    </row>
    <row r="4" ht="12.75">
      <c r="M4" s="144"/>
    </row>
    <row r="5" spans="1:21" s="2" customFormat="1" ht="84.75" customHeight="1">
      <c r="A5" s="83" t="s">
        <v>170</v>
      </c>
      <c r="B5" s="83" t="s">
        <v>173</v>
      </c>
      <c r="C5" s="83" t="s">
        <v>59</v>
      </c>
      <c r="D5" s="83" t="s">
        <v>105</v>
      </c>
      <c r="E5" s="107" t="s">
        <v>178</v>
      </c>
      <c r="F5" s="83" t="s">
        <v>176</v>
      </c>
      <c r="G5" s="83" t="s">
        <v>0</v>
      </c>
      <c r="H5" s="84"/>
      <c r="I5" s="83" t="s">
        <v>1</v>
      </c>
      <c r="J5" s="85"/>
      <c r="K5" s="83" t="s">
        <v>108</v>
      </c>
      <c r="L5" s="83"/>
      <c r="M5" s="83" t="s">
        <v>5</v>
      </c>
      <c r="N5" s="83" t="s">
        <v>67</v>
      </c>
      <c r="O5" s="83"/>
      <c r="P5" s="83" t="s">
        <v>6</v>
      </c>
      <c r="Q5" s="83"/>
      <c r="R5" s="83" t="s">
        <v>107</v>
      </c>
      <c r="S5" s="83" t="s">
        <v>7</v>
      </c>
      <c r="T5" s="83" t="s">
        <v>106</v>
      </c>
      <c r="U5" s="86" t="s">
        <v>8</v>
      </c>
    </row>
    <row r="6" spans="1:21" s="14" customFormat="1" ht="195" hidden="1">
      <c r="A6" s="87" t="s">
        <v>85</v>
      </c>
      <c r="B6" s="87" t="s">
        <v>111</v>
      </c>
      <c r="C6" s="87" t="s">
        <v>112</v>
      </c>
      <c r="D6" s="87" t="s">
        <v>113</v>
      </c>
      <c r="E6" s="87" t="s">
        <v>84</v>
      </c>
      <c r="F6" s="88" t="s">
        <v>177</v>
      </c>
      <c r="G6" s="87" t="s">
        <v>114</v>
      </c>
      <c r="H6" s="87" t="s">
        <v>86</v>
      </c>
      <c r="I6" s="87" t="s">
        <v>109</v>
      </c>
      <c r="J6" s="87" t="s">
        <v>87</v>
      </c>
      <c r="K6" s="87" t="s">
        <v>88</v>
      </c>
      <c r="L6" s="87" t="s">
        <v>97</v>
      </c>
      <c r="M6" s="89" t="s">
        <v>115</v>
      </c>
      <c r="N6" s="87" t="s">
        <v>95</v>
      </c>
      <c r="O6" s="87" t="s">
        <v>96</v>
      </c>
      <c r="P6" s="87" t="s">
        <v>98</v>
      </c>
      <c r="Q6" s="87" t="s">
        <v>99</v>
      </c>
      <c r="R6" s="90" t="s">
        <v>174</v>
      </c>
      <c r="S6" s="90" t="s">
        <v>7</v>
      </c>
      <c r="T6" s="90" t="s">
        <v>175</v>
      </c>
      <c r="U6" s="90" t="s">
        <v>8</v>
      </c>
    </row>
    <row r="7" spans="1:21" s="4" customFormat="1" ht="180">
      <c r="A7" s="91">
        <v>1</v>
      </c>
      <c r="B7" s="92" t="s">
        <v>212</v>
      </c>
      <c r="C7" s="93" t="s">
        <v>285</v>
      </c>
      <c r="D7" s="93" t="s">
        <v>443</v>
      </c>
      <c r="E7" s="93" t="s">
        <v>444</v>
      </c>
      <c r="F7" s="96" t="s">
        <v>445</v>
      </c>
      <c r="G7" s="94" t="s">
        <v>41</v>
      </c>
      <c r="H7" s="94">
        <f>IF($G7='Rating Factors'!$A$9,'Rating Factors'!$A$10,IF($G7='Rating Factors'!$A$12,'Rating Factors'!$A$13,IF($G7='Rating Factors'!$A$15,'Rating Factors'!$A$16,IF($G7='Rating Factors'!$A$17,'Rating Factors'!$A$18,IF($G7='Rating Factors'!$A$19,'Rating Factors'!$A$20,"NA")))))</f>
        <v>5</v>
      </c>
      <c r="I7" s="94" t="s">
        <v>63</v>
      </c>
      <c r="J7" s="100">
        <f>IF($I7='Rating Factors'!$A$24,'Rating Factors'!$C$24,IF($I7='Rating Factors'!$A$25,'Rating Factors'!$C$25,IF($I7='Rating Factors'!$A$26,'Rating Factors'!$C$26,IF($I7='Rating Factors'!$A$27,'Rating Factors'!$C$27,IF($I7='Rating Factors'!$A$28,'Rating Factors'!$C$28,"NA")))))</f>
        <v>5</v>
      </c>
      <c r="K7" s="94" t="str">
        <f>IF(L7&gt;='Rating Factors'!$C$41,'Rating Factors'!$A$40,IF(L7&gt;='Rating Factors'!$C$42,'Rating Factors'!$A$41,IF(L7&gt;='Rating Factors'!$C$43,'Rating Factors'!$A$42,IF(L7&gt;='Rating Factors'!$C$44,'Rating Factors'!$A$43,IF(L7&lt;'Rating Factors'!$C$44,'Rating Factors'!$A$44,0)))))</f>
        <v>Maximum</v>
      </c>
      <c r="L7" s="94">
        <f aca="true" t="shared" si="0" ref="L7:L13">H7*J7</f>
        <v>25</v>
      </c>
      <c r="M7" s="96" t="s">
        <v>446</v>
      </c>
      <c r="N7" s="94" t="s">
        <v>48</v>
      </c>
      <c r="O7" s="101">
        <f>IF(N7='Rating Factors'!$A$32,'Rating Factors'!$C$32,IF(N7='Rating Factors'!$A$33,'Rating Factors'!$C$33,IF(N7='Rating Factors'!$A$34,'Rating Factors'!$C$34,IF(N7='Rating Factors'!$A$35,'Rating Factors'!$C$35,IF(N7='Rating Factors'!$A$36,'Rating Factors'!$C$36,"NA")))))</f>
        <v>0.8</v>
      </c>
      <c r="P7" s="94" t="str">
        <f>IF($Q7&gt;='Rating Factors'!$F$41,'Rating Factors'!$D$40,IF($Q7&gt;='Rating Factors'!$F$42,'Rating Factors'!$D$41,IF($Q7&gt;='Rating Factors'!$F$43,'Rating Factors'!$D$42,IF($Q7&gt;='Rating Factors'!$F$44,'Rating Factors'!$D$43,IF($Q7&lt;'Rating Factors'!$F$44,'Rating Factors'!$D$44,"NA")))))</f>
        <v>Maximum</v>
      </c>
      <c r="Q7" s="94">
        <f aca="true" t="shared" si="1" ref="Q7:Q13">L7*O7</f>
        <v>20</v>
      </c>
      <c r="R7" s="96" t="s">
        <v>283</v>
      </c>
      <c r="S7" s="96" t="s">
        <v>534</v>
      </c>
      <c r="T7" s="97" t="s">
        <v>745</v>
      </c>
      <c r="U7" s="102" t="s">
        <v>307</v>
      </c>
    </row>
    <row r="8" spans="1:21" s="4" customFormat="1" ht="195">
      <c r="A8" s="91">
        <v>2</v>
      </c>
      <c r="B8" s="92" t="s">
        <v>313</v>
      </c>
      <c r="C8" s="93" t="s">
        <v>358</v>
      </c>
      <c r="D8" s="96" t="s">
        <v>447</v>
      </c>
      <c r="E8" s="96" t="s">
        <v>448</v>
      </c>
      <c r="F8" s="96" t="s">
        <v>449</v>
      </c>
      <c r="G8" s="94" t="s">
        <v>62</v>
      </c>
      <c r="H8" s="94">
        <f>IF($G8='Rating Factors'!$A$9,'Rating Factors'!$A$10,IF($G8='Rating Factors'!$A$12,'Rating Factors'!$A$13,IF($G8='Rating Factors'!$A$15,'Rating Factors'!$A$16,IF($G8='Rating Factors'!$A$17,'Rating Factors'!$A$18,IF($G8='Rating Factors'!$A$19,'Rating Factors'!$A$20,"NA")))))</f>
        <v>4</v>
      </c>
      <c r="I8" s="94" t="s">
        <v>13</v>
      </c>
      <c r="J8" s="100">
        <f>IF($I8='Rating Factors'!$A$24,'Rating Factors'!$C$24,IF($I8='Rating Factors'!$A$25,'Rating Factors'!$C$25,IF($I8='Rating Factors'!$A$26,'Rating Factors'!$C$26,IF($I8='Rating Factors'!$A$27,'Rating Factors'!$C$27,IF($I8='Rating Factors'!$A$28,'Rating Factors'!$C$28,"NA")))))</f>
        <v>4</v>
      </c>
      <c r="K8" s="94" t="str">
        <f>IF(L8&gt;='Rating Factors'!$C$41,'Rating Factors'!$A$40,IF(L8&gt;='Rating Factors'!$C$42,'Rating Factors'!$A$41,IF(L8&gt;='Rating Factors'!$C$43,'Rating Factors'!$A$42,IF(L8&gt;='Rating Factors'!$C$44,'Rating Factors'!$A$43,IF(L8&lt;'Rating Factors'!$C$44,'Rating Factors'!$A$44,0)))))</f>
        <v>High</v>
      </c>
      <c r="L8" s="94">
        <f t="shared" si="0"/>
        <v>16</v>
      </c>
      <c r="M8" s="97" t="s">
        <v>450</v>
      </c>
      <c r="N8" s="94" t="s">
        <v>46</v>
      </c>
      <c r="O8" s="101">
        <f>IF(N8='Rating Factors'!$A$32,'Rating Factors'!$C$32,IF(N8='Rating Factors'!$A$33,'Rating Factors'!$C$33,IF(N8='Rating Factors'!$A$34,'Rating Factors'!$C$34,IF(N8='Rating Factors'!$A$35,'Rating Factors'!$C$35,IF(N8='Rating Factors'!$A$36,'Rating Factors'!$C$36,"NA")))))</f>
        <v>0.65</v>
      </c>
      <c r="P8" s="94" t="str">
        <f>IF($Q8&gt;='Rating Factors'!$F$41,'Rating Factors'!$D$40,IF($Q8&gt;='Rating Factors'!$F$42,'Rating Factors'!$D$41,IF($Q8&gt;='Rating Factors'!$F$43,'Rating Factors'!$D$42,IF($Q8&gt;='Rating Factors'!$F$44,'Rating Factors'!$D$43,IF($Q8&lt;'Rating Factors'!$F$44,'Rating Factors'!$D$44,"NA")))))</f>
        <v>Medium</v>
      </c>
      <c r="Q8" s="94">
        <f t="shared" si="1"/>
        <v>10.4</v>
      </c>
      <c r="R8" s="96" t="s">
        <v>283</v>
      </c>
      <c r="S8" s="122" t="s">
        <v>451</v>
      </c>
      <c r="T8" s="97" t="s">
        <v>452</v>
      </c>
      <c r="U8" s="103" t="s">
        <v>307</v>
      </c>
    </row>
    <row r="9" spans="1:21" s="4" customFormat="1" ht="210">
      <c r="A9" s="130">
        <v>3</v>
      </c>
      <c r="B9" s="131" t="s">
        <v>313</v>
      </c>
      <c r="C9" s="132" t="s">
        <v>358</v>
      </c>
      <c r="D9" s="133" t="s">
        <v>453</v>
      </c>
      <c r="E9" s="133" t="s">
        <v>454</v>
      </c>
      <c r="F9" s="133" t="s">
        <v>455</v>
      </c>
      <c r="G9" s="134" t="s">
        <v>41</v>
      </c>
      <c r="H9" s="134">
        <f>IF($G9='Rating Factors'!$A$9,'Rating Factors'!$A$10,IF($G9='Rating Factors'!$A$12,'Rating Factors'!$A$13,IF($G9='Rating Factors'!$A$15,'Rating Factors'!$A$16,IF($G9='Rating Factors'!$A$17,'Rating Factors'!$A$18,IF($G9='Rating Factors'!$A$19,'Rating Factors'!$A$20,"NA")))))</f>
        <v>5</v>
      </c>
      <c r="I9" s="134" t="s">
        <v>13</v>
      </c>
      <c r="J9" s="135">
        <f>IF($I9='Rating Factors'!$A$24,'Rating Factors'!$C$24,IF($I9='Rating Factors'!$A$25,'Rating Factors'!$C$25,IF($I9='Rating Factors'!$A$26,'Rating Factors'!$C$26,IF($I9='Rating Factors'!$A$27,'Rating Factors'!$C$27,IF($I9='Rating Factors'!$A$28,'Rating Factors'!$C$28,"NA")))))</f>
        <v>4</v>
      </c>
      <c r="K9" s="134" t="str">
        <f>IF(L9&gt;='Rating Factors'!$C$41,'Rating Factors'!$A$40,IF(L9&gt;='Rating Factors'!$C$42,'Rating Factors'!$A$41,IF(L9&gt;='Rating Factors'!$C$43,'Rating Factors'!$A$42,IF(L9&gt;='Rating Factors'!$C$44,'Rating Factors'!$A$43,IF(L9&lt;'Rating Factors'!$C$44,'Rating Factors'!$A$44,0)))))</f>
        <v>Maximum</v>
      </c>
      <c r="L9" s="134">
        <f t="shared" si="0"/>
        <v>20</v>
      </c>
      <c r="M9" s="123" t="s">
        <v>456</v>
      </c>
      <c r="N9" s="134" t="s">
        <v>46</v>
      </c>
      <c r="O9" s="136">
        <f>IF(N9='Rating Factors'!$A$32,'Rating Factors'!$C$32,IF(N9='Rating Factors'!$A$33,'Rating Factors'!$C$33,IF(N9='Rating Factors'!$A$34,'Rating Factors'!$C$34,IF(N9='Rating Factors'!$A$35,'Rating Factors'!$C$35,IF(N9='Rating Factors'!$A$36,'Rating Factors'!$C$36,"NA")))))</f>
        <v>0.65</v>
      </c>
      <c r="P9" s="134" t="str">
        <f>IF($Q9&gt;='Rating Factors'!$F$41,'Rating Factors'!$D$40,IF($Q9&gt;='Rating Factors'!$F$42,'Rating Factors'!$D$41,IF($Q9&gt;='Rating Factors'!$F$43,'Rating Factors'!$D$42,IF($Q9&gt;='Rating Factors'!$F$44,'Rating Factors'!$D$43,IF($Q9&lt;'Rating Factors'!$F$44,'Rating Factors'!$D$44,"NA")))))</f>
        <v>Medium</v>
      </c>
      <c r="Q9" s="134">
        <f t="shared" si="1"/>
        <v>13</v>
      </c>
      <c r="R9" s="96" t="s">
        <v>283</v>
      </c>
      <c r="S9" s="137" t="s">
        <v>746</v>
      </c>
      <c r="T9" s="97" t="s">
        <v>457</v>
      </c>
      <c r="U9" s="92" t="s">
        <v>458</v>
      </c>
    </row>
    <row r="10" spans="1:21" s="4" customFormat="1" ht="195">
      <c r="A10" s="91">
        <v>4</v>
      </c>
      <c r="B10" s="92" t="s">
        <v>313</v>
      </c>
      <c r="C10" s="93" t="s">
        <v>358</v>
      </c>
      <c r="D10" s="112" t="s">
        <v>459</v>
      </c>
      <c r="E10" s="112" t="s">
        <v>460</v>
      </c>
      <c r="F10" s="112" t="s">
        <v>461</v>
      </c>
      <c r="G10" s="94" t="s">
        <v>41</v>
      </c>
      <c r="H10" s="94">
        <f>IF($G10='Rating Factors'!$A$9,'Rating Factors'!$A$10,IF($G10='Rating Factors'!$A$12,'Rating Factors'!$A$13,IF($G10='Rating Factors'!$A$15,'Rating Factors'!$A$16,IF($G10='Rating Factors'!$A$17,'Rating Factors'!$A$18,IF($G10='Rating Factors'!$A$19,'Rating Factors'!$A$20,"NA")))))</f>
        <v>5</v>
      </c>
      <c r="I10" s="94" t="s">
        <v>13</v>
      </c>
      <c r="J10" s="100">
        <f>IF($I10='Rating Factors'!$A$24,'Rating Factors'!$C$24,IF($I10='Rating Factors'!$A$25,'Rating Factors'!$C$25,IF($I10='Rating Factors'!$A$26,'Rating Factors'!$C$26,IF($I10='Rating Factors'!$A$27,'Rating Factors'!$C$27,IF($I10='Rating Factors'!$A$28,'Rating Factors'!$C$28,"NA")))))</f>
        <v>4</v>
      </c>
      <c r="K10" s="94" t="str">
        <f>IF(L10&gt;='Rating Factors'!$C$41,'Rating Factors'!$A$40,IF(L10&gt;='Rating Factors'!$C$42,'Rating Factors'!$A$41,IF(L10&gt;='Rating Factors'!$C$43,'Rating Factors'!$A$42,IF(L10&gt;='Rating Factors'!$C$44,'Rating Factors'!$A$43,IF(L10&lt;'Rating Factors'!$C$44,'Rating Factors'!$A$44,0)))))</f>
        <v>Maximum</v>
      </c>
      <c r="L10" s="94">
        <f t="shared" si="0"/>
        <v>20</v>
      </c>
      <c r="M10" s="95" t="s">
        <v>462</v>
      </c>
      <c r="N10" s="94" t="s">
        <v>48</v>
      </c>
      <c r="O10" s="101">
        <f>IF(N10='Rating Factors'!$A$32,'Rating Factors'!$C$32,IF(N10='Rating Factors'!$A$33,'Rating Factors'!$C$33,IF(N10='Rating Factors'!$A$34,'Rating Factors'!$C$34,IF(N10='Rating Factors'!$A$35,'Rating Factors'!$C$35,IF(N10='Rating Factors'!$A$36,'Rating Factors'!$C$36,"NA")))))</f>
        <v>0.8</v>
      </c>
      <c r="P10" s="94" t="str">
        <f>IF($Q10&gt;='Rating Factors'!$F$41,'Rating Factors'!$D$40,IF($Q10&gt;='Rating Factors'!$F$42,'Rating Factors'!$D$41,IF($Q10&gt;='Rating Factors'!$F$43,'Rating Factors'!$D$42,IF($Q10&gt;='Rating Factors'!$F$44,'Rating Factors'!$D$43,IF($Q10&lt;'Rating Factors'!$F$44,'Rating Factors'!$D$44,"NA")))))</f>
        <v>High</v>
      </c>
      <c r="Q10" s="94">
        <f t="shared" si="1"/>
        <v>16</v>
      </c>
      <c r="R10" s="96" t="s">
        <v>463</v>
      </c>
      <c r="S10" s="97" t="s">
        <v>535</v>
      </c>
      <c r="T10" s="97" t="s">
        <v>457</v>
      </c>
      <c r="U10" s="92" t="s">
        <v>458</v>
      </c>
    </row>
    <row r="11" spans="1:21" s="4" customFormat="1" ht="240">
      <c r="A11" s="91">
        <v>5</v>
      </c>
      <c r="B11" s="95" t="s">
        <v>212</v>
      </c>
      <c r="C11" s="93" t="s">
        <v>285</v>
      </c>
      <c r="D11" s="112" t="s">
        <v>536</v>
      </c>
      <c r="E11" s="112" t="s">
        <v>747</v>
      </c>
      <c r="F11" s="112" t="s">
        <v>538</v>
      </c>
      <c r="G11" s="94" t="s">
        <v>41</v>
      </c>
      <c r="H11" s="94">
        <f>IF($G11='Rating Factors'!$A$9,'Rating Factors'!$A$10,IF($G11='Rating Factors'!$A$12,'Rating Factors'!$A$13,IF($G11='Rating Factors'!$A$15,'Rating Factors'!$A$16,IF($G11='Rating Factors'!$A$17,'Rating Factors'!$A$18,IF($G11='Rating Factors'!$A$19,'Rating Factors'!$A$20,"NA")))))</f>
        <v>5</v>
      </c>
      <c r="I11" s="94" t="s">
        <v>13</v>
      </c>
      <c r="J11" s="100">
        <f>IF($I11='Rating Factors'!$A$24,'Rating Factors'!$C$24,IF($I11='Rating Factors'!$A$25,'Rating Factors'!$C$25,IF($I11='Rating Factors'!$A$26,'Rating Factors'!$C$26,IF($I11='Rating Factors'!$A$27,'Rating Factors'!$C$27,IF($I11='Rating Factors'!$A$28,'Rating Factors'!$C$28,"NA")))))</f>
        <v>4</v>
      </c>
      <c r="K11" s="94" t="str">
        <f>IF(L11&gt;='Rating Factors'!$C$41,'Rating Factors'!$A$40,IF(L11&gt;='Rating Factors'!$C$42,'Rating Factors'!$A$41,IF(L11&gt;='Rating Factors'!$C$43,'Rating Factors'!$A$42,IF(L11&gt;='Rating Factors'!$C$44,'Rating Factors'!$A$43,IF(L11&lt;'Rating Factors'!$C$44,'Rating Factors'!$A$44,0)))))</f>
        <v>Maximum</v>
      </c>
      <c r="L11" s="94">
        <f t="shared" si="0"/>
        <v>20</v>
      </c>
      <c r="M11" s="95" t="s">
        <v>464</v>
      </c>
      <c r="N11" s="94" t="s">
        <v>48</v>
      </c>
      <c r="O11" s="101">
        <f>IF(N11='Rating Factors'!$A$32,'Rating Factors'!$C$32,IF(N11='Rating Factors'!$A$33,'Rating Factors'!$C$33,IF(N11='Rating Factors'!$A$34,'Rating Factors'!$C$34,IF(N11='Rating Factors'!$A$35,'Rating Factors'!$C$35,IF(N11='Rating Factors'!$A$36,'Rating Factors'!$C$36,"NA")))))</f>
        <v>0.8</v>
      </c>
      <c r="P11" s="94" t="str">
        <f>IF($Q11&gt;='Rating Factors'!$F$41,'Rating Factors'!$D$40,IF($Q11&gt;='Rating Factors'!$F$42,'Rating Factors'!$D$41,IF($Q11&gt;='Rating Factors'!$F$43,'Rating Factors'!$D$42,IF($Q11&gt;='Rating Factors'!$F$44,'Rating Factors'!$D$43,IF($Q11&lt;'Rating Factors'!$F$44,'Rating Factors'!$D$44,"NA")))))</f>
        <v>High</v>
      </c>
      <c r="Q11" s="94">
        <f t="shared" si="1"/>
        <v>16</v>
      </c>
      <c r="R11" s="96" t="s">
        <v>465</v>
      </c>
      <c r="S11" s="97" t="s">
        <v>537</v>
      </c>
      <c r="T11" s="97" t="s">
        <v>466</v>
      </c>
      <c r="U11" s="103" t="s">
        <v>307</v>
      </c>
    </row>
    <row r="12" spans="1:21" s="139" customFormat="1" ht="210">
      <c r="A12" s="142">
        <v>6</v>
      </c>
      <c r="B12" s="95" t="s">
        <v>212</v>
      </c>
      <c r="C12" s="93" t="s">
        <v>285</v>
      </c>
      <c r="D12" s="92" t="s">
        <v>467</v>
      </c>
      <c r="E12" s="95" t="s">
        <v>468</v>
      </c>
      <c r="F12" s="95" t="s">
        <v>469</v>
      </c>
      <c r="G12" s="94" t="s">
        <v>41</v>
      </c>
      <c r="H12" s="94">
        <f>IF($G12='Rating Factors'!$A$9,'Rating Factors'!$A$10,IF($G12='Rating Factors'!$A$12,'Rating Factors'!$A$13,IF($G12='Rating Factors'!$A$15,'Rating Factors'!$A$16,IF($G12='Rating Factors'!$A$17,'Rating Factors'!$A$18,IF($G12='Rating Factors'!$A$19,'Rating Factors'!$A$20,"NA")))))</f>
        <v>5</v>
      </c>
      <c r="I12" s="94" t="s">
        <v>63</v>
      </c>
      <c r="J12" s="100">
        <f>IF($I12='Rating Factors'!$A$24,'Rating Factors'!$C$24,IF($I12='Rating Factors'!$A$25,'Rating Factors'!$C$25,IF($I12='Rating Factors'!$A$26,'Rating Factors'!$C$26,IF($I12='Rating Factors'!$A$27,'Rating Factors'!$C$27,IF($I12='Rating Factors'!$A$28,'Rating Factors'!$C$28,"NA")))))</f>
        <v>5</v>
      </c>
      <c r="K12" s="94" t="str">
        <f>IF(L12&gt;='Rating Factors'!$C$41,'Rating Factors'!$A$40,IF(L12&gt;='Rating Factors'!$C$42,'Rating Factors'!$A$41,IF(L12&gt;='Rating Factors'!$C$43,'Rating Factors'!$A$42,IF(L12&gt;='Rating Factors'!$C$44,'Rating Factors'!$A$43,IF(L12&lt;'Rating Factors'!$C$44,'Rating Factors'!$A$44,0)))))</f>
        <v>Maximum</v>
      </c>
      <c r="L12" s="94">
        <f t="shared" si="0"/>
        <v>25</v>
      </c>
      <c r="M12" s="97" t="s">
        <v>470</v>
      </c>
      <c r="N12" s="94" t="s">
        <v>46</v>
      </c>
      <c r="O12" s="101">
        <f>IF(N12='Rating Factors'!$A$32,'Rating Factors'!$C$32,IF(N12='Rating Factors'!$A$33,'Rating Factors'!$C$33,IF(N12='Rating Factors'!$A$34,'Rating Factors'!$C$34,IF(N12='Rating Factors'!$A$35,'Rating Factors'!$C$35,IF(N12='Rating Factors'!$A$36,'Rating Factors'!$C$36,"NA")))))</f>
        <v>0.65</v>
      </c>
      <c r="P12" s="94" t="str">
        <f>IF($Q12&gt;='Rating Factors'!$F$41,'Rating Factors'!$D$40,IF($Q12&gt;='Rating Factors'!$F$42,'Rating Factors'!$D$41,IF($Q12&gt;='Rating Factors'!$F$43,'Rating Factors'!$D$42,IF($Q12&gt;='Rating Factors'!$F$44,'Rating Factors'!$D$43,IF($Q12&lt;'Rating Factors'!$F$44,'Rating Factors'!$D$44,"NA")))))</f>
        <v>High</v>
      </c>
      <c r="Q12" s="94">
        <f t="shared" si="1"/>
        <v>16.25</v>
      </c>
      <c r="R12" s="96" t="s">
        <v>283</v>
      </c>
      <c r="S12" s="95" t="s">
        <v>471</v>
      </c>
      <c r="T12" s="97" t="s">
        <v>748</v>
      </c>
      <c r="U12" s="143" t="s">
        <v>307</v>
      </c>
    </row>
    <row r="13" spans="1:21" s="139" customFormat="1" ht="225">
      <c r="A13" s="142">
        <v>7</v>
      </c>
      <c r="B13" s="95" t="s">
        <v>196</v>
      </c>
      <c r="C13" s="93" t="s">
        <v>472</v>
      </c>
      <c r="D13" s="92" t="s">
        <v>473</v>
      </c>
      <c r="E13" s="95" t="s">
        <v>474</v>
      </c>
      <c r="F13" s="95" t="s">
        <v>231</v>
      </c>
      <c r="G13" s="94" t="s">
        <v>41</v>
      </c>
      <c r="H13" s="94">
        <f>IF($G13='Rating Factors'!$A$9,'Rating Factors'!$A$10,IF($G13='Rating Factors'!$A$12,'Rating Factors'!$A$13,IF($G13='Rating Factors'!$A$15,'Rating Factors'!$A$16,IF($G13='Rating Factors'!$A$17,'Rating Factors'!$A$18,IF($G13='Rating Factors'!$A$19,'Rating Factors'!$A$20,"NA")))))</f>
        <v>5</v>
      </c>
      <c r="I13" s="94" t="s">
        <v>13</v>
      </c>
      <c r="J13" s="100">
        <f>IF($I13='Rating Factors'!$A$24,'Rating Factors'!$C$24,IF($I13='Rating Factors'!$A$25,'Rating Factors'!$C$25,IF($I13='Rating Factors'!$A$26,'Rating Factors'!$C$26,IF($I13='Rating Factors'!$A$27,'Rating Factors'!$C$27,IF($I13='Rating Factors'!$A$28,'Rating Factors'!$C$28,"NA")))))</f>
        <v>4</v>
      </c>
      <c r="K13" s="94" t="str">
        <f>IF(L13&gt;='Rating Factors'!$C$41,'Rating Factors'!$A$40,IF(L13&gt;='Rating Factors'!$C$42,'Rating Factors'!$A$41,IF(L13&gt;='Rating Factors'!$C$43,'Rating Factors'!$A$42,IF(L13&gt;='Rating Factors'!$C$44,'Rating Factors'!$A$43,IF(L13&lt;'Rating Factors'!$C$44,'Rating Factors'!$A$44,0)))))</f>
        <v>Maximum</v>
      </c>
      <c r="L13" s="94">
        <f t="shared" si="0"/>
        <v>20</v>
      </c>
      <c r="M13" s="97" t="s">
        <v>475</v>
      </c>
      <c r="N13" s="94" t="s">
        <v>48</v>
      </c>
      <c r="O13" s="101">
        <f>IF(N13='Rating Factors'!$A$32,'Rating Factors'!$C$32,IF(N13='Rating Factors'!$A$33,'Rating Factors'!$C$33,IF(N13='Rating Factors'!$A$34,'Rating Factors'!$C$34,IF(N13='Rating Factors'!$A$35,'Rating Factors'!$C$35,IF(N13='Rating Factors'!$A$36,'Rating Factors'!$C$36,"NA")))))</f>
        <v>0.8</v>
      </c>
      <c r="P13" s="94" t="str">
        <f>IF($Q13&gt;='Rating Factors'!$F$41,'Rating Factors'!$D$40,IF($Q13&gt;='Rating Factors'!$F$42,'Rating Factors'!$D$41,IF($Q13&gt;='Rating Factors'!$F$43,'Rating Factors'!$D$42,IF($Q13&gt;='Rating Factors'!$F$44,'Rating Factors'!$D$43,IF($Q13&lt;'Rating Factors'!$F$44,'Rating Factors'!$D$44,"NA")))))</f>
        <v>High</v>
      </c>
      <c r="Q13" s="94">
        <f t="shared" si="1"/>
        <v>16</v>
      </c>
      <c r="R13" s="96" t="s">
        <v>465</v>
      </c>
      <c r="S13" s="95" t="s">
        <v>476</v>
      </c>
      <c r="T13" s="97" t="s">
        <v>477</v>
      </c>
      <c r="U13" s="143" t="s">
        <v>307</v>
      </c>
    </row>
    <row r="14" ht="12.75">
      <c r="M14" s="82"/>
    </row>
    <row r="15" spans="3:21" ht="12.75">
      <c r="C15" s="11" t="s">
        <v>55</v>
      </c>
      <c r="D15" s="4"/>
      <c r="E15" s="4"/>
      <c r="F15" s="4"/>
      <c r="J15" s="3"/>
      <c r="M15" s="82"/>
      <c r="U15" s="3"/>
    </row>
    <row r="16" spans="3:21" ht="26.25">
      <c r="C16" s="11" t="s">
        <v>0</v>
      </c>
      <c r="D16" s="11" t="s">
        <v>1</v>
      </c>
      <c r="E16" s="11" t="s">
        <v>4</v>
      </c>
      <c r="F16" s="11"/>
      <c r="J16" s="3"/>
      <c r="M16" s="82"/>
      <c r="U16" s="3"/>
    </row>
    <row r="17" spans="3:21" ht="12.75">
      <c r="C17" s="5" t="s">
        <v>35</v>
      </c>
      <c r="D17" s="5" t="s">
        <v>35</v>
      </c>
      <c r="E17" s="5" t="s">
        <v>35</v>
      </c>
      <c r="F17" s="80"/>
      <c r="J17" s="3"/>
      <c r="M17" s="82"/>
      <c r="U17" s="3"/>
    </row>
    <row r="18" spans="3:21" ht="12.75">
      <c r="C18" s="5" t="s">
        <v>41</v>
      </c>
      <c r="D18" s="5" t="s">
        <v>63</v>
      </c>
      <c r="E18" s="5" t="str">
        <f>'Rating Factors'!A32</f>
        <v>Very good</v>
      </c>
      <c r="F18" s="80"/>
      <c r="J18" s="3"/>
      <c r="L18" s="141"/>
      <c r="M18" s="82"/>
      <c r="U18" s="3"/>
    </row>
    <row r="19" spans="3:21" ht="12.75">
      <c r="C19" s="5" t="s">
        <v>62</v>
      </c>
      <c r="D19" s="5" t="str">
        <f>'Rating Factors'!A25</f>
        <v>Likely</v>
      </c>
      <c r="E19" s="5" t="str">
        <f>'Rating Factors'!A33</f>
        <v>Good</v>
      </c>
      <c r="F19" s="80"/>
      <c r="J19" s="3"/>
      <c r="M19" s="82"/>
      <c r="U19" s="3"/>
    </row>
    <row r="20" spans="3:21" ht="12.75">
      <c r="C20" s="5" t="s">
        <v>12</v>
      </c>
      <c r="D20" s="5" t="s">
        <v>12</v>
      </c>
      <c r="E20" s="5" t="str">
        <f>'Rating Factors'!A34</f>
        <v>Satisfactory</v>
      </c>
      <c r="F20" s="80"/>
      <c r="J20" s="3"/>
      <c r="M20" s="82"/>
      <c r="U20" s="3"/>
    </row>
    <row r="21" spans="3:21" ht="12.75">
      <c r="C21" s="5" t="s">
        <v>11</v>
      </c>
      <c r="D21" s="5" t="str">
        <f>'Rating Factors'!A27</f>
        <v>Unlikely</v>
      </c>
      <c r="E21" s="5" t="str">
        <f>'Rating Factors'!A35</f>
        <v>Weak</v>
      </c>
      <c r="F21" s="80"/>
      <c r="J21" s="3"/>
      <c r="M21" s="82"/>
      <c r="U21" s="3"/>
    </row>
    <row r="22" spans="3:21" ht="12.75">
      <c r="C22" s="5" t="s">
        <v>54</v>
      </c>
      <c r="D22" s="5" t="str">
        <f>'Rating Factors'!A28</f>
        <v>Rare</v>
      </c>
      <c r="E22" s="5" t="str">
        <f>'Rating Factors'!A36</f>
        <v>Unsatisfactory</v>
      </c>
      <c r="F22" s="80"/>
      <c r="J22" s="3"/>
      <c r="M22" s="82"/>
      <c r="U22" s="3"/>
    </row>
    <row r="23" spans="3:21" ht="12.75">
      <c r="C23" s="4"/>
      <c r="D23" s="4"/>
      <c r="E23" s="4"/>
      <c r="F23" s="4"/>
      <c r="J23" s="3"/>
      <c r="M23" s="82"/>
      <c r="U23" s="3"/>
    </row>
    <row r="24" ht="12.75">
      <c r="M24" s="82"/>
    </row>
    <row r="25" ht="12.75">
      <c r="M25" s="82"/>
    </row>
    <row r="26" ht="12.75">
      <c r="M26" s="82"/>
    </row>
    <row r="27" ht="12.75">
      <c r="M27" s="82"/>
    </row>
    <row r="28" ht="12.75">
      <c r="M28" s="82"/>
    </row>
    <row r="29" ht="12.75">
      <c r="M29" s="82"/>
    </row>
    <row r="30" ht="12.75">
      <c r="M30" s="82"/>
    </row>
    <row r="31" ht="12.75">
      <c r="M31" s="82"/>
    </row>
    <row r="32" ht="12.75">
      <c r="M32" s="82"/>
    </row>
    <row r="33" ht="12.75">
      <c r="M33" s="82"/>
    </row>
    <row r="34" ht="12.75">
      <c r="M34" s="82"/>
    </row>
    <row r="35" ht="12.75">
      <c r="M35" s="82"/>
    </row>
    <row r="36" ht="12.75">
      <c r="M36" s="82"/>
    </row>
    <row r="37" ht="12.75">
      <c r="M37" s="82"/>
    </row>
    <row r="38" ht="12.75">
      <c r="M38" s="82"/>
    </row>
    <row r="39" ht="12.75">
      <c r="M39" s="82"/>
    </row>
    <row r="40" ht="12.75">
      <c r="M40" s="82"/>
    </row>
    <row r="41" ht="12.75">
      <c r="M41" s="82"/>
    </row>
    <row r="42" ht="12.75">
      <c r="M42" s="82"/>
    </row>
    <row r="43" ht="12.75">
      <c r="M43" s="82"/>
    </row>
    <row r="44" ht="12.75">
      <c r="M44" s="82"/>
    </row>
    <row r="45" ht="12.75">
      <c r="M45" s="82"/>
    </row>
    <row r="46" ht="12.75">
      <c r="M46" s="82"/>
    </row>
    <row r="47" ht="12.75">
      <c r="M47" s="82"/>
    </row>
    <row r="48" ht="12.75">
      <c r="M48" s="82"/>
    </row>
    <row r="49" ht="12.75">
      <c r="M49" s="82"/>
    </row>
    <row r="50" ht="12.75">
      <c r="M50" s="82"/>
    </row>
    <row r="51" ht="12.75">
      <c r="M51" s="82"/>
    </row>
    <row r="52" ht="12.75">
      <c r="M52" s="82"/>
    </row>
    <row r="53" ht="12.75">
      <c r="M53" s="82"/>
    </row>
    <row r="54" ht="12.75">
      <c r="M54" s="82"/>
    </row>
    <row r="55" ht="12.75">
      <c r="M55" s="82"/>
    </row>
    <row r="56" ht="12.75">
      <c r="M56" s="82"/>
    </row>
    <row r="57" ht="12.75">
      <c r="M57" s="82"/>
    </row>
    <row r="58" ht="12.75">
      <c r="M58" s="82"/>
    </row>
    <row r="59" ht="12.75">
      <c r="M59" s="82"/>
    </row>
    <row r="60" ht="12.75">
      <c r="M60" s="82"/>
    </row>
    <row r="61" ht="12.75">
      <c r="M61" s="82"/>
    </row>
    <row r="62" ht="12.75">
      <c r="M62" s="82"/>
    </row>
    <row r="63" ht="12.75">
      <c r="M63" s="82"/>
    </row>
    <row r="64" ht="12.75">
      <c r="M64" s="82"/>
    </row>
    <row r="65" ht="12.75">
      <c r="M65" s="82"/>
    </row>
    <row r="66" ht="12.75">
      <c r="M66" s="82"/>
    </row>
    <row r="67" ht="12.75">
      <c r="M67" s="82"/>
    </row>
    <row r="68" ht="12.75">
      <c r="M68" s="82"/>
    </row>
    <row r="69" ht="12.75">
      <c r="M69" s="82"/>
    </row>
    <row r="70" ht="12.75">
      <c r="M70" s="82"/>
    </row>
    <row r="71" ht="12.75">
      <c r="M71" s="82"/>
    </row>
    <row r="72" ht="12.75">
      <c r="M72" s="82"/>
    </row>
    <row r="73" ht="12.75">
      <c r="M73" s="82"/>
    </row>
    <row r="74" ht="12.75">
      <c r="M74" s="82"/>
    </row>
    <row r="75" ht="12.75">
      <c r="M75" s="82"/>
    </row>
    <row r="76" ht="12.75">
      <c r="M76" s="82"/>
    </row>
    <row r="77" ht="12.75">
      <c r="M77" s="82"/>
    </row>
  </sheetData>
  <sheetProtection/>
  <dataValidations count="3">
    <dataValidation type="list" allowBlank="1" showInputMessage="1" showErrorMessage="1" sqref="G7:G13">
      <formula1>$C$17:$C$22</formula1>
    </dataValidation>
    <dataValidation type="list" allowBlank="1" showInputMessage="1" showErrorMessage="1" sqref="I7:I13">
      <formula1>$D$17:$D$22</formula1>
    </dataValidation>
    <dataValidation type="list" allowBlank="1" showInputMessage="1" showErrorMessage="1" sqref="N7:N13">
      <formula1>$E$17:$E$22</formula1>
    </dataValidation>
  </dataValidations>
  <printOptions/>
  <pageMargins left="0.3937007874015748" right="0.3937007874015748" top="0.3937007874015748" bottom="0.3937007874015748" header="0.1968503937007874" footer="0.1968503937007874"/>
  <pageSetup horizontalDpi="600" verticalDpi="600" orientation="landscape" paperSize="9" scale="43" r:id="rId1"/>
  <headerFooter alignWithMargins="0">
    <oddFooter>&amp;L&amp;F&amp;CPage &amp;P of &amp;N&amp;R&amp;D</oddFooter>
  </headerFooter>
</worksheet>
</file>

<file path=xl/worksheets/sheet16.xml><?xml version="1.0" encoding="utf-8"?>
<worksheet xmlns="http://schemas.openxmlformats.org/spreadsheetml/2006/main" xmlns:r="http://schemas.openxmlformats.org/officeDocument/2006/relationships">
  <dimension ref="A1:U75"/>
  <sheetViews>
    <sheetView showGridLines="0" zoomScale="85" zoomScaleNormal="85" zoomScalePageLayoutView="0" workbookViewId="0" topLeftCell="A1">
      <pane xSplit="4" ySplit="5" topLeftCell="M9" activePane="bottomRight" state="frozen"/>
      <selection pane="topLeft" activeCell="A5" sqref="A5"/>
      <selection pane="topRight" activeCell="E5" sqref="E5"/>
      <selection pane="bottomLeft" activeCell="A6" sqref="A6"/>
      <selection pane="bottomRight" activeCell="S8" sqref="S8"/>
    </sheetView>
  </sheetViews>
  <sheetFormatPr defaultColWidth="9.140625" defaultRowHeight="12.75"/>
  <cols>
    <col min="1" max="1" width="8.421875" style="3" customWidth="1"/>
    <col min="2" max="2" width="15.140625" style="3" customWidth="1"/>
    <col min="3" max="3" width="14.421875" style="3" customWidth="1"/>
    <col min="4" max="4" width="22.7109375" style="3" customWidth="1"/>
    <col min="5" max="5" width="18.57421875" style="3" customWidth="1"/>
    <col min="6" max="6" width="21.421875" style="3" bestFit="1" customWidth="1"/>
    <col min="7" max="7" width="14.7109375" style="3" customWidth="1"/>
    <col min="8" max="8" width="10.28125" style="3" customWidth="1"/>
    <col min="9" max="9" width="15.57421875" style="3" customWidth="1"/>
    <col min="10" max="10" width="11.421875" style="12" customWidth="1"/>
    <col min="11" max="11" width="15.140625" style="3" customWidth="1"/>
    <col min="12" max="12" width="14.421875" style="3" customWidth="1"/>
    <col min="13" max="13" width="31.421875" style="81" customWidth="1"/>
    <col min="14" max="14" width="17.8515625" style="3" bestFit="1" customWidth="1"/>
    <col min="15" max="15" width="13.421875" style="3" customWidth="1"/>
    <col min="16" max="16" width="14.140625" style="3" bestFit="1" customWidth="1"/>
    <col min="17" max="17" width="15.28125" style="3" customWidth="1"/>
    <col min="18" max="18" width="18.7109375" style="3" customWidth="1"/>
    <col min="19" max="19" width="25.421875" style="3" customWidth="1"/>
    <col min="20" max="20" width="16.8515625" style="3" customWidth="1"/>
    <col min="21" max="21" width="13.7109375" style="13" bestFit="1" customWidth="1"/>
    <col min="22" max="22" width="9.140625" style="3" customWidth="1"/>
    <col min="23" max="23" width="15.8515625" style="3" customWidth="1"/>
    <col min="24" max="24" width="13.8515625" style="3" customWidth="1"/>
    <col min="25" max="25" width="16.421875" style="3" customWidth="1"/>
    <col min="26" max="16384" width="9.140625" style="3" customWidth="1"/>
  </cols>
  <sheetData>
    <row r="1" spans="1:13" ht="12.75">
      <c r="A1" s="2" t="str">
        <f>Cover!B3</f>
        <v>Greater Tzaneen Municipality</v>
      </c>
      <c r="B1" s="2"/>
      <c r="M1" s="144"/>
    </row>
    <row r="2" spans="1:13" ht="12.75">
      <c r="A2" s="2" t="s">
        <v>614</v>
      </c>
      <c r="B2" s="2"/>
      <c r="M2" s="144"/>
    </row>
    <row r="3" spans="1:13" ht="12.75">
      <c r="A3" s="2" t="str">
        <f>Cover!B7</f>
        <v>2021/ 2022 FY</v>
      </c>
      <c r="B3" s="2"/>
      <c r="M3" s="144"/>
    </row>
    <row r="4" ht="12.75">
      <c r="M4" s="144"/>
    </row>
    <row r="5" spans="1:21" s="2" customFormat="1" ht="71.25" customHeight="1">
      <c r="A5" s="83" t="s">
        <v>170</v>
      </c>
      <c r="B5" s="83" t="s">
        <v>173</v>
      </c>
      <c r="C5" s="83" t="s">
        <v>59</v>
      </c>
      <c r="D5" s="83" t="s">
        <v>105</v>
      </c>
      <c r="E5" s="107" t="s">
        <v>178</v>
      </c>
      <c r="F5" s="83" t="s">
        <v>176</v>
      </c>
      <c r="G5" s="83" t="s">
        <v>0</v>
      </c>
      <c r="H5" s="84"/>
      <c r="I5" s="83" t="s">
        <v>1</v>
      </c>
      <c r="J5" s="85"/>
      <c r="K5" s="83" t="s">
        <v>108</v>
      </c>
      <c r="L5" s="83"/>
      <c r="M5" s="83" t="s">
        <v>5</v>
      </c>
      <c r="N5" s="83" t="s">
        <v>67</v>
      </c>
      <c r="O5" s="83"/>
      <c r="P5" s="83" t="s">
        <v>6</v>
      </c>
      <c r="Q5" s="83"/>
      <c r="R5" s="83" t="s">
        <v>107</v>
      </c>
      <c r="S5" s="83" t="s">
        <v>7</v>
      </c>
      <c r="T5" s="83" t="s">
        <v>106</v>
      </c>
      <c r="U5" s="86" t="s">
        <v>8</v>
      </c>
    </row>
    <row r="6" spans="1:21" s="14" customFormat="1" ht="195" hidden="1">
      <c r="A6" s="87" t="s">
        <v>85</v>
      </c>
      <c r="B6" s="87" t="s">
        <v>111</v>
      </c>
      <c r="C6" s="87" t="s">
        <v>112</v>
      </c>
      <c r="D6" s="87" t="s">
        <v>113</v>
      </c>
      <c r="E6" s="87" t="s">
        <v>84</v>
      </c>
      <c r="F6" s="88" t="s">
        <v>177</v>
      </c>
      <c r="G6" s="87" t="s">
        <v>114</v>
      </c>
      <c r="H6" s="87" t="s">
        <v>86</v>
      </c>
      <c r="I6" s="87" t="s">
        <v>109</v>
      </c>
      <c r="J6" s="87" t="s">
        <v>87</v>
      </c>
      <c r="K6" s="87" t="s">
        <v>88</v>
      </c>
      <c r="L6" s="87" t="s">
        <v>97</v>
      </c>
      <c r="M6" s="89" t="s">
        <v>115</v>
      </c>
      <c r="N6" s="87" t="s">
        <v>95</v>
      </c>
      <c r="O6" s="87" t="s">
        <v>96</v>
      </c>
      <c r="P6" s="87" t="s">
        <v>98</v>
      </c>
      <c r="Q6" s="87" t="s">
        <v>99</v>
      </c>
      <c r="R6" s="90" t="s">
        <v>174</v>
      </c>
      <c r="S6" s="90" t="s">
        <v>7</v>
      </c>
      <c r="T6" s="90" t="s">
        <v>175</v>
      </c>
      <c r="U6" s="90" t="s">
        <v>8</v>
      </c>
    </row>
    <row r="7" spans="1:21" s="4" customFormat="1" ht="119.25" customHeight="1">
      <c r="A7" s="91">
        <v>1</v>
      </c>
      <c r="B7" s="92" t="s">
        <v>477</v>
      </c>
      <c r="C7" s="93" t="s">
        <v>358</v>
      </c>
      <c r="D7" s="93" t="s">
        <v>478</v>
      </c>
      <c r="E7" s="93" t="s">
        <v>479</v>
      </c>
      <c r="F7" s="96" t="s">
        <v>480</v>
      </c>
      <c r="G7" s="94" t="s">
        <v>41</v>
      </c>
      <c r="H7" s="94">
        <f>IF($G7='Rating Factors'!$A$9,'Rating Factors'!$A$10,IF($G7='Rating Factors'!$A$12,'Rating Factors'!$A$13,IF($G7='Rating Factors'!$A$15,'Rating Factors'!$A$16,IF($G7='Rating Factors'!$A$17,'Rating Factors'!$A$18,IF($G7='Rating Factors'!$A$19,'Rating Factors'!$A$20,"NA")))))</f>
        <v>5</v>
      </c>
      <c r="I7" s="94" t="s">
        <v>63</v>
      </c>
      <c r="J7" s="100">
        <f>IF($I7='Rating Factors'!$A$24,'Rating Factors'!$C$24,IF($I7='Rating Factors'!$A$25,'Rating Factors'!$C$25,IF($I7='Rating Factors'!$A$26,'Rating Factors'!$C$26,IF($I7='Rating Factors'!$A$27,'Rating Factors'!$C$27,IF($I7='Rating Factors'!$A$28,'Rating Factors'!$C$28,"NA")))))</f>
        <v>5</v>
      </c>
      <c r="K7" s="94" t="str">
        <f>IF(L7&gt;='Rating Factors'!$C$41,'Rating Factors'!$A$40,IF(L7&gt;='Rating Factors'!$C$42,'Rating Factors'!$A$41,IF(L7&gt;='Rating Factors'!$C$43,'Rating Factors'!$A$42,IF(L7&gt;='Rating Factors'!$C$44,'Rating Factors'!$A$43,IF(L7&lt;'Rating Factors'!$C$44,'Rating Factors'!$A$44,0)))))</f>
        <v>Maximum</v>
      </c>
      <c r="L7" s="94">
        <f>H7*J7</f>
        <v>25</v>
      </c>
      <c r="M7" s="96" t="s">
        <v>481</v>
      </c>
      <c r="N7" s="94" t="s">
        <v>46</v>
      </c>
      <c r="O7" s="101">
        <f>IF(N7='Rating Factors'!$A$32,'Rating Factors'!$C$32,IF(N7='Rating Factors'!$A$33,'Rating Factors'!$C$33,IF(N7='Rating Factors'!$A$34,'Rating Factors'!$C$34,IF(N7='Rating Factors'!$A$35,'Rating Factors'!$C$35,IF(N7='Rating Factors'!$A$36,'Rating Factors'!$C$36,"NA")))))</f>
        <v>0.65</v>
      </c>
      <c r="P7" s="94" t="str">
        <f>IF($Q7&gt;='Rating Factors'!$F$41,'Rating Factors'!$D$40,IF($Q7&gt;='Rating Factors'!$F$42,'Rating Factors'!$D$41,IF($Q7&gt;='Rating Factors'!$F$43,'Rating Factors'!$D$42,IF($Q7&gt;='Rating Factors'!$F$44,'Rating Factors'!$D$43,IF($Q7&lt;'Rating Factors'!$F$44,'Rating Factors'!$D$44,"NA")))))</f>
        <v>High</v>
      </c>
      <c r="Q7" s="94">
        <f>L7*O7</f>
        <v>16.25</v>
      </c>
      <c r="R7" s="96" t="s">
        <v>255</v>
      </c>
      <c r="S7" s="96" t="s">
        <v>738</v>
      </c>
      <c r="T7" s="97" t="s">
        <v>482</v>
      </c>
      <c r="U7" s="102" t="s">
        <v>307</v>
      </c>
    </row>
    <row r="8" spans="1:21" s="4" customFormat="1" ht="135">
      <c r="A8" s="91">
        <v>2</v>
      </c>
      <c r="B8" s="92" t="s">
        <v>376</v>
      </c>
      <c r="C8" s="93" t="s">
        <v>483</v>
      </c>
      <c r="D8" s="96" t="s">
        <v>484</v>
      </c>
      <c r="E8" s="96" t="s">
        <v>485</v>
      </c>
      <c r="F8" s="96" t="s">
        <v>486</v>
      </c>
      <c r="G8" s="94" t="s">
        <v>62</v>
      </c>
      <c r="H8" s="94">
        <f>IF($G8='Rating Factors'!$A$9,'Rating Factors'!$A$10,IF($G8='Rating Factors'!$A$12,'Rating Factors'!$A$13,IF($G8='Rating Factors'!$A$15,'Rating Factors'!$A$16,IF($G8='Rating Factors'!$A$17,'Rating Factors'!$A$18,IF($G8='Rating Factors'!$A$19,'Rating Factors'!$A$20,"NA")))))</f>
        <v>4</v>
      </c>
      <c r="I8" s="94" t="s">
        <v>63</v>
      </c>
      <c r="J8" s="100">
        <f>IF($I8='Rating Factors'!$A$24,'Rating Factors'!$C$24,IF($I8='Rating Factors'!$A$25,'Rating Factors'!$C$25,IF($I8='Rating Factors'!$A$26,'Rating Factors'!$C$26,IF($I8='Rating Factors'!$A$27,'Rating Factors'!$C$27,IF($I8='Rating Factors'!$A$28,'Rating Factors'!$C$28,"NA")))))</f>
        <v>5</v>
      </c>
      <c r="K8" s="94" t="str">
        <f>IF(L8&gt;='Rating Factors'!$C$41,'Rating Factors'!$A$40,IF(L8&gt;='Rating Factors'!$C$42,'Rating Factors'!$A$41,IF(L8&gt;='Rating Factors'!$C$43,'Rating Factors'!$A$42,IF(L8&gt;='Rating Factors'!$C$44,'Rating Factors'!$A$43,IF(L8&lt;'Rating Factors'!$C$44,'Rating Factors'!$A$44,0)))))</f>
        <v>Maximum</v>
      </c>
      <c r="L8" s="94">
        <f>H8*J8</f>
        <v>20</v>
      </c>
      <c r="M8" s="97" t="s">
        <v>487</v>
      </c>
      <c r="N8" s="94" t="s">
        <v>46</v>
      </c>
      <c r="O8" s="101">
        <f>IF(N8='Rating Factors'!$A$32,'Rating Factors'!$C$32,IF(N8='Rating Factors'!$A$33,'Rating Factors'!$C$33,IF(N8='Rating Factors'!$A$34,'Rating Factors'!$C$34,IF(N8='Rating Factors'!$A$35,'Rating Factors'!$C$35,IF(N8='Rating Factors'!$A$36,'Rating Factors'!$C$36,"NA")))))</f>
        <v>0.65</v>
      </c>
      <c r="P8" s="94" t="str">
        <f>IF($Q8&gt;='Rating Factors'!$F$41,'Rating Factors'!$D$40,IF($Q8&gt;='Rating Factors'!$F$42,'Rating Factors'!$D$41,IF($Q8&gt;='Rating Factors'!$F$43,'Rating Factors'!$D$42,IF($Q8&gt;='Rating Factors'!$F$44,'Rating Factors'!$D$43,IF($Q8&lt;'Rating Factors'!$F$44,'Rating Factors'!$D$44,"NA")))))</f>
        <v>Medium</v>
      </c>
      <c r="Q8" s="94">
        <f>L8*O8</f>
        <v>13</v>
      </c>
      <c r="R8" s="96" t="s">
        <v>489</v>
      </c>
      <c r="S8" s="122" t="s">
        <v>488</v>
      </c>
      <c r="T8" s="97" t="s">
        <v>242</v>
      </c>
      <c r="U8" s="103" t="s">
        <v>307</v>
      </c>
    </row>
    <row r="9" spans="1:21" s="4" customFormat="1" ht="195">
      <c r="A9" s="130">
        <v>3</v>
      </c>
      <c r="B9" s="131" t="s">
        <v>235</v>
      </c>
      <c r="C9" s="93" t="s">
        <v>483</v>
      </c>
      <c r="D9" s="115" t="s">
        <v>490</v>
      </c>
      <c r="E9" s="123" t="s">
        <v>736</v>
      </c>
      <c r="F9" s="133" t="s">
        <v>491</v>
      </c>
      <c r="G9" s="134" t="s">
        <v>41</v>
      </c>
      <c r="H9" s="134">
        <f>IF($G9='Rating Factors'!$A$9,'Rating Factors'!$A$10,IF($G9='Rating Factors'!$A$12,'Rating Factors'!$A$13,IF($G9='Rating Factors'!$A$15,'Rating Factors'!$A$16,IF($G9='Rating Factors'!$A$17,'Rating Factors'!$A$18,IF($G9='Rating Factors'!$A$19,'Rating Factors'!$A$20,"NA")))))</f>
        <v>5</v>
      </c>
      <c r="I9" s="134" t="s">
        <v>63</v>
      </c>
      <c r="J9" s="135">
        <f>IF($I9='Rating Factors'!$A$24,'Rating Factors'!$C$24,IF($I9='Rating Factors'!$A$25,'Rating Factors'!$C$25,IF($I9='Rating Factors'!$A$26,'Rating Factors'!$C$26,IF($I9='Rating Factors'!$A$27,'Rating Factors'!$C$27,IF($I9='Rating Factors'!$A$28,'Rating Factors'!$C$28,"NA")))))</f>
        <v>5</v>
      </c>
      <c r="K9" s="134" t="str">
        <f>IF(L9&gt;='Rating Factors'!$C$41,'Rating Factors'!$A$40,IF(L9&gt;='Rating Factors'!$C$42,'Rating Factors'!$A$41,IF(L9&gt;='Rating Factors'!$C$43,'Rating Factors'!$A$42,IF(L9&gt;='Rating Factors'!$C$44,'Rating Factors'!$A$43,IF(L9&lt;'Rating Factors'!$C$44,'Rating Factors'!$A$44,0)))))</f>
        <v>Maximum</v>
      </c>
      <c r="L9" s="134">
        <f>H9*J9</f>
        <v>25</v>
      </c>
      <c r="M9" s="123" t="s">
        <v>492</v>
      </c>
      <c r="N9" s="134" t="s">
        <v>48</v>
      </c>
      <c r="O9" s="136">
        <f>IF(N9='Rating Factors'!$A$32,'Rating Factors'!$C$32,IF(N9='Rating Factors'!$A$33,'Rating Factors'!$C$33,IF(N9='Rating Factors'!$A$34,'Rating Factors'!$C$34,IF(N9='Rating Factors'!$A$35,'Rating Factors'!$C$35,IF(N9='Rating Factors'!$A$36,'Rating Factors'!$C$36,"NA")))))</f>
        <v>0.8</v>
      </c>
      <c r="P9" s="134" t="str">
        <f>IF($Q9&gt;='Rating Factors'!$F$41,'Rating Factors'!$D$40,IF($Q9&gt;='Rating Factors'!$F$42,'Rating Factors'!$D$41,IF($Q9&gt;='Rating Factors'!$F$43,'Rating Factors'!$D$42,IF($Q9&gt;='Rating Factors'!$F$44,'Rating Factors'!$D$43,IF($Q9&lt;'Rating Factors'!$F$44,'Rating Factors'!$D$44,"NA")))))</f>
        <v>Maximum</v>
      </c>
      <c r="Q9" s="134">
        <f>L9*O9</f>
        <v>20</v>
      </c>
      <c r="R9" s="96" t="s">
        <v>494</v>
      </c>
      <c r="S9" s="137" t="s">
        <v>493</v>
      </c>
      <c r="T9" s="97" t="s">
        <v>495</v>
      </c>
      <c r="U9" s="138" t="s">
        <v>307</v>
      </c>
    </row>
    <row r="10" spans="1:21" s="4" customFormat="1" ht="121.5" customHeight="1">
      <c r="A10" s="91">
        <v>4</v>
      </c>
      <c r="B10" s="92" t="s">
        <v>235</v>
      </c>
      <c r="C10" s="93" t="s">
        <v>496</v>
      </c>
      <c r="D10" s="112" t="s">
        <v>497</v>
      </c>
      <c r="E10" s="112" t="s">
        <v>737</v>
      </c>
      <c r="F10" s="112" t="s">
        <v>498</v>
      </c>
      <c r="G10" s="94" t="s">
        <v>41</v>
      </c>
      <c r="H10" s="94">
        <f>IF($G10='Rating Factors'!$A$9,'Rating Factors'!$A$10,IF($G10='Rating Factors'!$A$12,'Rating Factors'!$A$13,IF($G10='Rating Factors'!$A$15,'Rating Factors'!$A$16,IF($G10='Rating Factors'!$A$17,'Rating Factors'!$A$18,IF($G10='Rating Factors'!$A$19,'Rating Factors'!$A$20,"NA")))))</f>
        <v>5</v>
      </c>
      <c r="I10" s="94" t="s">
        <v>63</v>
      </c>
      <c r="J10" s="100">
        <f>IF($I10='Rating Factors'!$A$24,'Rating Factors'!$C$24,IF($I10='Rating Factors'!$A$25,'Rating Factors'!$C$25,IF($I10='Rating Factors'!$A$26,'Rating Factors'!$C$26,IF($I10='Rating Factors'!$A$27,'Rating Factors'!$C$27,IF($I10='Rating Factors'!$A$28,'Rating Factors'!$C$28,"NA")))))</f>
        <v>5</v>
      </c>
      <c r="K10" s="94" t="str">
        <f>IF(L10&gt;='Rating Factors'!$C$41,'Rating Factors'!$A$40,IF(L10&gt;='Rating Factors'!$C$42,'Rating Factors'!$A$41,IF(L10&gt;='Rating Factors'!$C$43,'Rating Factors'!$A$42,IF(L10&gt;='Rating Factors'!$C$44,'Rating Factors'!$A$43,IF(L10&lt;'Rating Factors'!$C$44,'Rating Factors'!$A$44,0)))))</f>
        <v>Maximum</v>
      </c>
      <c r="L10" s="94">
        <f>H10*J10</f>
        <v>25</v>
      </c>
      <c r="M10" s="95" t="s">
        <v>499</v>
      </c>
      <c r="N10" s="94" t="s">
        <v>48</v>
      </c>
      <c r="O10" s="101">
        <f>IF(N10='Rating Factors'!$A$32,'Rating Factors'!$C$32,IF(N10='Rating Factors'!$A$33,'Rating Factors'!$C$33,IF(N10='Rating Factors'!$A$34,'Rating Factors'!$C$34,IF(N10='Rating Factors'!$A$35,'Rating Factors'!$C$35,IF(N10='Rating Factors'!$A$36,'Rating Factors'!$C$36,"NA")))))</f>
        <v>0.8</v>
      </c>
      <c r="P10" s="94" t="str">
        <f>IF($Q10&gt;='Rating Factors'!$F$41,'Rating Factors'!$D$40,IF($Q10&gt;='Rating Factors'!$F$42,'Rating Factors'!$D$41,IF($Q10&gt;='Rating Factors'!$F$43,'Rating Factors'!$D$42,IF($Q10&gt;='Rating Factors'!$F$44,'Rating Factors'!$D$43,IF($Q10&lt;'Rating Factors'!$F$44,'Rating Factors'!$D$44,"NA")))))</f>
        <v>Maximum</v>
      </c>
      <c r="Q10" s="94">
        <f>L10*O10</f>
        <v>20</v>
      </c>
      <c r="R10" s="96" t="s">
        <v>501</v>
      </c>
      <c r="S10" s="97" t="s">
        <v>500</v>
      </c>
      <c r="T10" s="97" t="s">
        <v>502</v>
      </c>
      <c r="U10" s="103" t="s">
        <v>307</v>
      </c>
    </row>
    <row r="11" spans="1:21" s="139" customFormat="1" ht="60">
      <c r="A11" s="140">
        <v>5</v>
      </c>
      <c r="B11" s="95" t="s">
        <v>235</v>
      </c>
      <c r="C11" s="93" t="s">
        <v>503</v>
      </c>
      <c r="D11" s="92" t="s">
        <v>504</v>
      </c>
      <c r="E11" s="95" t="s">
        <v>627</v>
      </c>
      <c r="F11" s="95" t="s">
        <v>505</v>
      </c>
      <c r="G11" s="94" t="s">
        <v>62</v>
      </c>
      <c r="H11" s="94">
        <f>IF($G11='Rating Factors'!$A$9,'Rating Factors'!$A$10,IF($G11='Rating Factors'!$A$12,'Rating Factors'!$A$13,IF($G11='Rating Factors'!$A$15,'Rating Factors'!$A$16,IF($G11='Rating Factors'!$A$17,'Rating Factors'!$A$18,IF($G11='Rating Factors'!$A$19,'Rating Factors'!$A$20,"NA")))))</f>
        <v>4</v>
      </c>
      <c r="I11" s="94" t="s">
        <v>13</v>
      </c>
      <c r="J11" s="100">
        <f>IF($I11='Rating Factors'!$A$24,'Rating Factors'!$C$24,IF($I11='Rating Factors'!$A$25,'Rating Factors'!$C$25,IF($I11='Rating Factors'!$A$26,'Rating Factors'!$C$26,IF($I11='Rating Factors'!$A$27,'Rating Factors'!$C$27,IF($I11='Rating Factors'!$A$28,'Rating Factors'!$C$28,"NA")))))</f>
        <v>4</v>
      </c>
      <c r="K11" s="94" t="str">
        <f>IF(L11&gt;='Rating Factors'!$C$41,'Rating Factors'!$A$40,IF(L11&gt;='Rating Factors'!$C$42,'Rating Factors'!$A$41,IF(L11&gt;='Rating Factors'!$C$43,'Rating Factors'!$A$42,IF(L11&gt;='Rating Factors'!$C$44,'Rating Factors'!$A$43,IF(L11&lt;'Rating Factors'!$C$44,'Rating Factors'!$A$44,0)))))</f>
        <v>High</v>
      </c>
      <c r="L11" s="94">
        <f>H11*J11</f>
        <v>16</v>
      </c>
      <c r="M11" s="97" t="s">
        <v>506</v>
      </c>
      <c r="N11" s="94" t="s">
        <v>46</v>
      </c>
      <c r="O11" s="101">
        <f>IF(N11='Rating Factors'!$A$32,'Rating Factors'!$C$32,IF(N11='Rating Factors'!$A$33,'Rating Factors'!$C$33,IF(N11='Rating Factors'!$A$34,'Rating Factors'!$C$34,IF(N11='Rating Factors'!$A$35,'Rating Factors'!$C$35,IF(N11='Rating Factors'!$A$36,'Rating Factors'!$C$36,"NA")))))</f>
        <v>0.65</v>
      </c>
      <c r="P11" s="94" t="str">
        <f>IF($Q11&gt;='Rating Factors'!$F$41,'Rating Factors'!$D$40,IF($Q11&gt;='Rating Factors'!$F$42,'Rating Factors'!$D$41,IF($Q11&gt;='Rating Factors'!$F$43,'Rating Factors'!$D$42,IF($Q11&gt;='Rating Factors'!$F$44,'Rating Factors'!$D$43,IF($Q11&lt;'Rating Factors'!$F$44,'Rating Factors'!$D$44,"NA")))))</f>
        <v>Medium</v>
      </c>
      <c r="Q11" s="94">
        <f>L11*O11</f>
        <v>10.4</v>
      </c>
      <c r="R11" s="96" t="s">
        <v>242</v>
      </c>
      <c r="S11" s="95" t="s">
        <v>507</v>
      </c>
      <c r="T11" s="95" t="s">
        <v>508</v>
      </c>
      <c r="U11" s="143" t="s">
        <v>307</v>
      </c>
    </row>
    <row r="12" ht="12.75">
      <c r="M12" s="82"/>
    </row>
    <row r="13" spans="3:21" ht="12.75">
      <c r="C13" s="11" t="s">
        <v>55</v>
      </c>
      <c r="D13" s="4"/>
      <c r="E13" s="4"/>
      <c r="F13" s="4"/>
      <c r="J13" s="3"/>
      <c r="M13" s="82"/>
      <c r="U13" s="3"/>
    </row>
    <row r="14" spans="3:21" ht="26.25">
      <c r="C14" s="11" t="s">
        <v>0</v>
      </c>
      <c r="D14" s="11" t="s">
        <v>1</v>
      </c>
      <c r="E14" s="11" t="s">
        <v>4</v>
      </c>
      <c r="F14" s="11"/>
      <c r="J14" s="3"/>
      <c r="M14" s="82"/>
      <c r="U14" s="3"/>
    </row>
    <row r="15" spans="3:21" ht="12.75">
      <c r="C15" s="5" t="s">
        <v>35</v>
      </c>
      <c r="D15" s="5" t="s">
        <v>35</v>
      </c>
      <c r="E15" s="5" t="s">
        <v>35</v>
      </c>
      <c r="F15" s="80"/>
      <c r="J15" s="3"/>
      <c r="M15" s="82"/>
      <c r="U15" s="3"/>
    </row>
    <row r="16" spans="3:21" ht="12.75">
      <c r="C16" s="5" t="s">
        <v>41</v>
      </c>
      <c r="D16" s="5" t="s">
        <v>63</v>
      </c>
      <c r="E16" s="5" t="str">
        <f>'Rating Factors'!A32</f>
        <v>Very good</v>
      </c>
      <c r="F16" s="80"/>
      <c r="J16" s="3"/>
      <c r="L16" s="141"/>
      <c r="M16" s="82"/>
      <c r="U16" s="3"/>
    </row>
    <row r="17" spans="3:21" ht="12.75">
      <c r="C17" s="5" t="s">
        <v>62</v>
      </c>
      <c r="D17" s="5" t="str">
        <f>'Rating Factors'!A25</f>
        <v>Likely</v>
      </c>
      <c r="E17" s="5" t="str">
        <f>'Rating Factors'!A33</f>
        <v>Good</v>
      </c>
      <c r="F17" s="80"/>
      <c r="J17" s="3"/>
      <c r="M17" s="82"/>
      <c r="U17" s="3"/>
    </row>
    <row r="18" spans="3:21" ht="12.75">
      <c r="C18" s="5" t="s">
        <v>12</v>
      </c>
      <c r="D18" s="5" t="s">
        <v>12</v>
      </c>
      <c r="E18" s="5" t="str">
        <f>'Rating Factors'!A34</f>
        <v>Satisfactory</v>
      </c>
      <c r="F18" s="80"/>
      <c r="J18" s="3"/>
      <c r="M18" s="82"/>
      <c r="U18" s="3"/>
    </row>
    <row r="19" spans="3:21" ht="12.75">
      <c r="C19" s="5" t="s">
        <v>11</v>
      </c>
      <c r="D19" s="5" t="str">
        <f>'Rating Factors'!A27</f>
        <v>Unlikely</v>
      </c>
      <c r="E19" s="5" t="str">
        <f>'Rating Factors'!A35</f>
        <v>Weak</v>
      </c>
      <c r="F19" s="80"/>
      <c r="J19" s="3"/>
      <c r="M19" s="82"/>
      <c r="U19" s="3"/>
    </row>
    <row r="20" spans="3:21" ht="12.75">
      <c r="C20" s="5" t="s">
        <v>54</v>
      </c>
      <c r="D20" s="5" t="str">
        <f>'Rating Factors'!A28</f>
        <v>Rare</v>
      </c>
      <c r="E20" s="5" t="str">
        <f>'Rating Factors'!A36</f>
        <v>Unsatisfactory</v>
      </c>
      <c r="F20" s="80"/>
      <c r="J20" s="3"/>
      <c r="M20" s="82"/>
      <c r="U20" s="3"/>
    </row>
    <row r="21" spans="3:21" ht="12.75">
      <c r="C21" s="4"/>
      <c r="D21" s="4"/>
      <c r="E21" s="4"/>
      <c r="F21" s="4"/>
      <c r="J21" s="3"/>
      <c r="M21" s="82"/>
      <c r="U21" s="3"/>
    </row>
    <row r="22" ht="12.75">
      <c r="M22" s="82"/>
    </row>
    <row r="23" ht="12.75">
      <c r="M23" s="82"/>
    </row>
    <row r="24" ht="12.75">
      <c r="M24" s="82"/>
    </row>
    <row r="25" ht="12.75">
      <c r="M25" s="82"/>
    </row>
    <row r="26" ht="12.75">
      <c r="M26" s="82"/>
    </row>
    <row r="27" ht="12.75">
      <c r="M27" s="82"/>
    </row>
    <row r="28" ht="12.75">
      <c r="M28" s="82"/>
    </row>
    <row r="29" ht="12.75">
      <c r="M29" s="82"/>
    </row>
    <row r="30" ht="12.75">
      <c r="M30" s="82"/>
    </row>
    <row r="31" ht="12.75">
      <c r="M31" s="82"/>
    </row>
    <row r="32" ht="12.75">
      <c r="M32" s="82"/>
    </row>
    <row r="33" ht="12.75">
      <c r="M33" s="82"/>
    </row>
    <row r="34" ht="12.75">
      <c r="M34" s="82"/>
    </row>
    <row r="35" ht="12.75">
      <c r="M35" s="82"/>
    </row>
    <row r="36" ht="12.75">
      <c r="M36" s="82"/>
    </row>
    <row r="37" ht="12.75">
      <c r="M37" s="82"/>
    </row>
    <row r="38" ht="12.75">
      <c r="M38" s="82"/>
    </row>
    <row r="39" ht="12.75">
      <c r="M39" s="82"/>
    </row>
    <row r="40" ht="12.75">
      <c r="M40" s="82"/>
    </row>
    <row r="41" ht="12.75">
      <c r="M41" s="82"/>
    </row>
    <row r="42" ht="12.75">
      <c r="M42" s="82"/>
    </row>
    <row r="43" ht="12.75">
      <c r="M43" s="82"/>
    </row>
    <row r="44" ht="12.75">
      <c r="M44" s="82"/>
    </row>
    <row r="45" ht="12.75">
      <c r="M45" s="82"/>
    </row>
    <row r="46" ht="12.75">
      <c r="M46" s="82"/>
    </row>
    <row r="47" ht="12.75">
      <c r="M47" s="82"/>
    </row>
    <row r="48" ht="12.75">
      <c r="M48" s="82"/>
    </row>
    <row r="49" ht="12.75">
      <c r="M49" s="82"/>
    </row>
    <row r="50" ht="12.75">
      <c r="M50" s="82"/>
    </row>
    <row r="51" ht="12.75">
      <c r="M51" s="82"/>
    </row>
    <row r="52" ht="12.75">
      <c r="M52" s="82"/>
    </row>
    <row r="53" ht="12.75">
      <c r="M53" s="82"/>
    </row>
    <row r="54" ht="12.75">
      <c r="M54" s="82"/>
    </row>
    <row r="55" ht="12.75">
      <c r="M55" s="82"/>
    </row>
    <row r="56" ht="12.75">
      <c r="M56" s="82"/>
    </row>
    <row r="57" ht="12.75">
      <c r="M57" s="82"/>
    </row>
    <row r="58" ht="12.75">
      <c r="M58" s="82"/>
    </row>
    <row r="59" ht="12.75">
      <c r="M59" s="82"/>
    </row>
    <row r="60" ht="12.75">
      <c r="M60" s="82"/>
    </row>
    <row r="61" ht="12.75">
      <c r="M61" s="82"/>
    </row>
    <row r="62" ht="12.75">
      <c r="M62" s="82"/>
    </row>
    <row r="63" ht="12.75">
      <c r="M63" s="82"/>
    </row>
    <row r="64" ht="12.75">
      <c r="M64" s="82"/>
    </row>
    <row r="65" ht="12.75">
      <c r="M65" s="82"/>
    </row>
    <row r="66" ht="12.75">
      <c r="M66" s="82"/>
    </row>
    <row r="67" ht="12.75">
      <c r="M67" s="82"/>
    </row>
    <row r="68" ht="12.75">
      <c r="M68" s="82"/>
    </row>
    <row r="69" ht="12.75">
      <c r="M69" s="82"/>
    </row>
    <row r="70" ht="12.75">
      <c r="M70" s="82"/>
    </row>
    <row r="71" ht="12.75">
      <c r="M71" s="82"/>
    </row>
    <row r="72" ht="12.75">
      <c r="M72" s="82"/>
    </row>
    <row r="73" ht="12.75">
      <c r="M73" s="82"/>
    </row>
    <row r="74" ht="12.75">
      <c r="M74" s="82"/>
    </row>
    <row r="75" ht="12.75">
      <c r="M75" s="82"/>
    </row>
  </sheetData>
  <sheetProtection/>
  <dataValidations count="3">
    <dataValidation type="list" allowBlank="1" showInputMessage="1" showErrorMessage="1" sqref="N7:N11">
      <formula1>$E$15:$E$20</formula1>
    </dataValidation>
    <dataValidation type="list" allowBlank="1" showInputMessage="1" showErrorMessage="1" sqref="I7:I11">
      <formula1>$D$15:$D$20</formula1>
    </dataValidation>
    <dataValidation type="list" allowBlank="1" showInputMessage="1" showErrorMessage="1" sqref="G7:G11">
      <formula1>$C$15:$C$20</formula1>
    </dataValidation>
  </dataValidations>
  <printOptions/>
  <pageMargins left="0.3937007874015748" right="0.3937007874015748" top="0.3937007874015748" bottom="0.3937007874015748" header="0.1968503937007874" footer="0.1968503937007874"/>
  <pageSetup horizontalDpi="600" verticalDpi="600" orientation="landscape" paperSize="9" scale="43" r:id="rId1"/>
  <headerFooter alignWithMargins="0">
    <oddFooter>&amp;L&amp;F&amp;CPage &amp;P of &amp;N&amp;R&amp;D</oddFooter>
  </headerFooter>
</worksheet>
</file>

<file path=xl/worksheets/sheet17.xml><?xml version="1.0" encoding="utf-8"?>
<worksheet xmlns="http://schemas.openxmlformats.org/spreadsheetml/2006/main" xmlns:r="http://schemas.openxmlformats.org/officeDocument/2006/relationships">
  <dimension ref="A1:U75"/>
  <sheetViews>
    <sheetView showGridLines="0" zoomScale="85" zoomScaleNormal="85" zoomScalePageLayoutView="0" workbookViewId="0" topLeftCell="A1">
      <pane xSplit="4" ySplit="5" topLeftCell="E10" activePane="bottomRight" state="frozen"/>
      <selection pane="topLeft" activeCell="A5" sqref="A5"/>
      <selection pane="topRight" activeCell="E5" sqref="E5"/>
      <selection pane="bottomLeft" activeCell="A6" sqref="A6"/>
      <selection pane="bottomRight" activeCell="M4" sqref="M4"/>
    </sheetView>
  </sheetViews>
  <sheetFormatPr defaultColWidth="9.140625" defaultRowHeight="12.75"/>
  <cols>
    <col min="1" max="1" width="8.421875" style="3" customWidth="1"/>
    <col min="2" max="2" width="15.140625" style="3" customWidth="1"/>
    <col min="3" max="3" width="14.421875" style="3" customWidth="1"/>
    <col min="4" max="4" width="18.8515625" style="3" customWidth="1"/>
    <col min="5" max="5" width="18.57421875" style="3" customWidth="1"/>
    <col min="6" max="6" width="21.421875" style="3" bestFit="1" customWidth="1"/>
    <col min="7" max="7" width="14.7109375" style="3" customWidth="1"/>
    <col min="8" max="8" width="10.28125" style="3" customWidth="1"/>
    <col min="9" max="9" width="15.57421875" style="3" customWidth="1"/>
    <col min="10" max="10" width="11.421875" style="12" customWidth="1"/>
    <col min="11" max="11" width="15.140625" style="3" customWidth="1"/>
    <col min="12" max="12" width="14.421875" style="3" customWidth="1"/>
    <col min="13" max="13" width="31.421875" style="81" customWidth="1"/>
    <col min="14" max="14" width="17.8515625" style="3" bestFit="1" customWidth="1"/>
    <col min="15" max="15" width="13.421875" style="3" customWidth="1"/>
    <col min="16" max="16" width="14.140625" style="3" bestFit="1" customWidth="1"/>
    <col min="17" max="17" width="15.28125" style="3" customWidth="1"/>
    <col min="18" max="18" width="16.00390625" style="3" customWidth="1"/>
    <col min="19" max="19" width="25.421875" style="3" customWidth="1"/>
    <col min="20" max="20" width="16.8515625" style="3" customWidth="1"/>
    <col min="21" max="21" width="13.7109375" style="13" bestFit="1" customWidth="1"/>
    <col min="22" max="22" width="9.140625" style="3" customWidth="1"/>
    <col min="23" max="23" width="15.8515625" style="3" customWidth="1"/>
    <col min="24" max="24" width="13.8515625" style="3" customWidth="1"/>
    <col min="25" max="25" width="16.421875" style="3" customWidth="1"/>
    <col min="26" max="16384" width="9.140625" style="3" customWidth="1"/>
  </cols>
  <sheetData>
    <row r="1" spans="1:13" ht="12.75">
      <c r="A1" s="2" t="str">
        <f>Cover!B3</f>
        <v>Greater Tzaneen Municipality</v>
      </c>
      <c r="B1" s="2"/>
      <c r="M1" s="144"/>
    </row>
    <row r="2" spans="1:13" ht="12.75">
      <c r="A2" s="2" t="s">
        <v>628</v>
      </c>
      <c r="B2" s="2"/>
      <c r="M2" s="144"/>
    </row>
    <row r="3" spans="1:13" ht="12.75">
      <c r="A3" s="2" t="str">
        <f>Cover!B7</f>
        <v>2021/ 2022 FY</v>
      </c>
      <c r="B3" s="2"/>
      <c r="M3" s="144"/>
    </row>
    <row r="4" ht="12.75">
      <c r="M4" s="144"/>
    </row>
    <row r="5" spans="1:21" s="2" customFormat="1" ht="67.5" customHeight="1">
      <c r="A5" s="83" t="s">
        <v>170</v>
      </c>
      <c r="B5" s="83" t="s">
        <v>173</v>
      </c>
      <c r="C5" s="83" t="s">
        <v>59</v>
      </c>
      <c r="D5" s="83" t="s">
        <v>105</v>
      </c>
      <c r="E5" s="107" t="s">
        <v>178</v>
      </c>
      <c r="F5" s="83" t="s">
        <v>176</v>
      </c>
      <c r="G5" s="83" t="s">
        <v>0</v>
      </c>
      <c r="H5" s="84"/>
      <c r="I5" s="83" t="s">
        <v>1</v>
      </c>
      <c r="J5" s="85"/>
      <c r="K5" s="83" t="s">
        <v>108</v>
      </c>
      <c r="L5" s="83"/>
      <c r="M5" s="83" t="s">
        <v>5</v>
      </c>
      <c r="N5" s="83" t="s">
        <v>67</v>
      </c>
      <c r="O5" s="83"/>
      <c r="P5" s="83" t="s">
        <v>6</v>
      </c>
      <c r="Q5" s="83"/>
      <c r="R5" s="83" t="s">
        <v>107</v>
      </c>
      <c r="S5" s="83" t="s">
        <v>7</v>
      </c>
      <c r="T5" s="83" t="s">
        <v>106</v>
      </c>
      <c r="U5" s="86" t="s">
        <v>8</v>
      </c>
    </row>
    <row r="6" spans="1:21" s="14" customFormat="1" ht="195" hidden="1">
      <c r="A6" s="87" t="s">
        <v>85</v>
      </c>
      <c r="B6" s="87" t="s">
        <v>111</v>
      </c>
      <c r="C6" s="87" t="s">
        <v>112</v>
      </c>
      <c r="D6" s="87" t="s">
        <v>113</v>
      </c>
      <c r="E6" s="87" t="s">
        <v>84</v>
      </c>
      <c r="F6" s="88" t="s">
        <v>177</v>
      </c>
      <c r="G6" s="87" t="s">
        <v>114</v>
      </c>
      <c r="H6" s="87" t="s">
        <v>86</v>
      </c>
      <c r="I6" s="87" t="s">
        <v>109</v>
      </c>
      <c r="J6" s="87" t="s">
        <v>87</v>
      </c>
      <c r="K6" s="87" t="s">
        <v>88</v>
      </c>
      <c r="L6" s="87" t="s">
        <v>97</v>
      </c>
      <c r="M6" s="89" t="s">
        <v>115</v>
      </c>
      <c r="N6" s="87" t="s">
        <v>95</v>
      </c>
      <c r="O6" s="87" t="s">
        <v>96</v>
      </c>
      <c r="P6" s="87" t="s">
        <v>98</v>
      </c>
      <c r="Q6" s="87" t="s">
        <v>99</v>
      </c>
      <c r="R6" s="90" t="s">
        <v>174</v>
      </c>
      <c r="S6" s="90" t="s">
        <v>7</v>
      </c>
      <c r="T6" s="90" t="s">
        <v>175</v>
      </c>
      <c r="U6" s="90" t="s">
        <v>8</v>
      </c>
    </row>
    <row r="7" spans="1:21" s="4" customFormat="1" ht="105">
      <c r="A7" s="91">
        <v>1</v>
      </c>
      <c r="B7" s="92" t="s">
        <v>433</v>
      </c>
      <c r="C7" s="93" t="s">
        <v>292</v>
      </c>
      <c r="D7" s="93" t="s">
        <v>509</v>
      </c>
      <c r="E7" s="93" t="s">
        <v>510</v>
      </c>
      <c r="F7" s="96" t="s">
        <v>511</v>
      </c>
      <c r="G7" s="94" t="s">
        <v>62</v>
      </c>
      <c r="H7" s="94">
        <f>IF($G7='Rating Factors'!$A$9,'Rating Factors'!$A$10,IF($G7='Rating Factors'!$A$12,'Rating Factors'!$A$13,IF($G7='Rating Factors'!$A$15,'Rating Factors'!$A$16,IF($G7='Rating Factors'!$A$17,'Rating Factors'!$A$18,IF($G7='Rating Factors'!$A$19,'Rating Factors'!$A$20,"NA")))))</f>
        <v>4</v>
      </c>
      <c r="I7" s="94" t="s">
        <v>12</v>
      </c>
      <c r="J7" s="100">
        <f>IF($I7='Rating Factors'!$A$24,'Rating Factors'!$C$24,IF($I7='Rating Factors'!$A$25,'Rating Factors'!$C$25,IF($I7='Rating Factors'!$A$26,'Rating Factors'!$C$26,IF($I7='Rating Factors'!$A$27,'Rating Factors'!$C$27,IF($I7='Rating Factors'!$A$28,'Rating Factors'!$C$28,"NA")))))</f>
        <v>3</v>
      </c>
      <c r="K7" s="94" t="str">
        <f>IF(L7&gt;='Rating Factors'!$C$41,'Rating Factors'!$A$40,IF(L7&gt;='Rating Factors'!$C$42,'Rating Factors'!$A$41,IF(L7&gt;='Rating Factors'!$C$43,'Rating Factors'!$A$42,IF(L7&gt;='Rating Factors'!$C$44,'Rating Factors'!$A$43,IF(L7&lt;'Rating Factors'!$C$44,'Rating Factors'!$A$44,0)))))</f>
        <v>Medium</v>
      </c>
      <c r="L7" s="94">
        <f aca="true" t="shared" si="0" ref="L7:L12">H7*J7</f>
        <v>12</v>
      </c>
      <c r="M7" s="96" t="s">
        <v>512</v>
      </c>
      <c r="N7" s="94" t="s">
        <v>46</v>
      </c>
      <c r="O7" s="101">
        <f>IF(N7='Rating Factors'!$A$32,'Rating Factors'!$C$32,IF(N7='Rating Factors'!$A$33,'Rating Factors'!$C$33,IF(N7='Rating Factors'!$A$34,'Rating Factors'!$C$34,IF(N7='Rating Factors'!$A$35,'Rating Factors'!$C$35,IF(N7='Rating Factors'!$A$36,'Rating Factors'!$C$36,"NA")))))</f>
        <v>0.65</v>
      </c>
      <c r="P7" s="94" t="str">
        <f>IF($Q7&gt;='Rating Factors'!$F$41,'Rating Factors'!$D$40,IF($Q7&gt;='Rating Factors'!$F$42,'Rating Factors'!$D$41,IF($Q7&gt;='Rating Factors'!$F$43,'Rating Factors'!$D$42,IF($Q7&gt;='Rating Factors'!$F$44,'Rating Factors'!$D$43,IF($Q7&lt;'Rating Factors'!$F$44,'Rating Factors'!$D$44,"NA")))))</f>
        <v>Low</v>
      </c>
      <c r="Q7" s="94">
        <f aca="true" t="shared" si="1" ref="Q7:Q12">L7*O7</f>
        <v>7.800000000000001</v>
      </c>
      <c r="R7" s="96" t="s">
        <v>211</v>
      </c>
      <c r="S7" s="96" t="s">
        <v>513</v>
      </c>
      <c r="T7" s="97" t="s">
        <v>267</v>
      </c>
      <c r="U7" s="102" t="s">
        <v>307</v>
      </c>
    </row>
    <row r="8" spans="1:21" s="4" customFormat="1" ht="75">
      <c r="A8" s="91">
        <v>2</v>
      </c>
      <c r="B8" s="92" t="s">
        <v>433</v>
      </c>
      <c r="C8" s="93" t="s">
        <v>292</v>
      </c>
      <c r="D8" s="96" t="s">
        <v>514</v>
      </c>
      <c r="E8" s="96" t="s">
        <v>515</v>
      </c>
      <c r="F8" s="96" t="s">
        <v>516</v>
      </c>
      <c r="G8" s="94" t="s">
        <v>62</v>
      </c>
      <c r="H8" s="94">
        <f>IF($G8='Rating Factors'!$A$9,'Rating Factors'!$A$10,IF($G8='Rating Factors'!$A$12,'Rating Factors'!$A$13,IF($G8='Rating Factors'!$A$15,'Rating Factors'!$A$16,IF($G8='Rating Factors'!$A$17,'Rating Factors'!$A$18,IF($G8='Rating Factors'!$A$19,'Rating Factors'!$A$20,"NA")))))</f>
        <v>4</v>
      </c>
      <c r="I8" s="94" t="s">
        <v>12</v>
      </c>
      <c r="J8" s="100">
        <f>IF($I8='Rating Factors'!$A$24,'Rating Factors'!$C$24,IF($I8='Rating Factors'!$A$25,'Rating Factors'!$C$25,IF($I8='Rating Factors'!$A$26,'Rating Factors'!$C$26,IF($I8='Rating Factors'!$A$27,'Rating Factors'!$C$27,IF($I8='Rating Factors'!$A$28,'Rating Factors'!$C$28,"NA")))))</f>
        <v>3</v>
      </c>
      <c r="K8" s="94" t="str">
        <f>IF(L8&gt;='Rating Factors'!$C$41,'Rating Factors'!$A$40,IF(L8&gt;='Rating Factors'!$C$42,'Rating Factors'!$A$41,IF(L8&gt;='Rating Factors'!$C$43,'Rating Factors'!$A$42,IF(L8&gt;='Rating Factors'!$C$44,'Rating Factors'!$A$43,IF(L8&lt;'Rating Factors'!$C$44,'Rating Factors'!$A$44,0)))))</f>
        <v>Medium</v>
      </c>
      <c r="L8" s="94">
        <f t="shared" si="0"/>
        <v>12</v>
      </c>
      <c r="M8" s="97" t="s">
        <v>517</v>
      </c>
      <c r="N8" s="94" t="s">
        <v>46</v>
      </c>
      <c r="O8" s="101">
        <f>IF(N8='Rating Factors'!$A$32,'Rating Factors'!$C$32,IF(N8='Rating Factors'!$A$33,'Rating Factors'!$C$33,IF(N8='Rating Factors'!$A$34,'Rating Factors'!$C$34,IF(N8='Rating Factors'!$A$35,'Rating Factors'!$C$35,IF(N8='Rating Factors'!$A$36,'Rating Factors'!$C$36,"NA")))))</f>
        <v>0.65</v>
      </c>
      <c r="P8" s="94" t="str">
        <f>IF($Q8&gt;='Rating Factors'!$F$41,'Rating Factors'!$D$40,IF($Q8&gt;='Rating Factors'!$F$42,'Rating Factors'!$D$41,IF($Q8&gt;='Rating Factors'!$F$43,'Rating Factors'!$D$42,IF($Q8&gt;='Rating Factors'!$F$44,'Rating Factors'!$D$43,IF($Q8&lt;'Rating Factors'!$F$44,'Rating Factors'!$D$44,"NA")))))</f>
        <v>Low</v>
      </c>
      <c r="Q8" s="94">
        <f t="shared" si="1"/>
        <v>7.800000000000001</v>
      </c>
      <c r="R8" s="96" t="s">
        <v>211</v>
      </c>
      <c r="S8" s="122" t="s">
        <v>518</v>
      </c>
      <c r="T8" s="97" t="s">
        <v>267</v>
      </c>
      <c r="U8" s="103" t="s">
        <v>307</v>
      </c>
    </row>
    <row r="9" spans="1:21" s="4" customFormat="1" ht="135">
      <c r="A9" s="130">
        <v>3</v>
      </c>
      <c r="B9" s="131" t="s">
        <v>433</v>
      </c>
      <c r="C9" s="93" t="s">
        <v>292</v>
      </c>
      <c r="D9" s="133" t="s">
        <v>519</v>
      </c>
      <c r="E9" s="133" t="s">
        <v>520</v>
      </c>
      <c r="F9" s="133" t="s">
        <v>521</v>
      </c>
      <c r="G9" s="134" t="s">
        <v>62</v>
      </c>
      <c r="H9" s="134">
        <f>IF($G9='Rating Factors'!$A$9,'Rating Factors'!$A$10,IF($G9='Rating Factors'!$A$12,'Rating Factors'!$A$13,IF($G9='Rating Factors'!$A$15,'Rating Factors'!$A$16,IF($G9='Rating Factors'!$A$17,'Rating Factors'!$A$18,IF($G9='Rating Factors'!$A$19,'Rating Factors'!$A$20,"NA")))))</f>
        <v>4</v>
      </c>
      <c r="I9" s="134" t="s">
        <v>13</v>
      </c>
      <c r="J9" s="135">
        <f>IF($I9='Rating Factors'!$A$24,'Rating Factors'!$C$24,IF($I9='Rating Factors'!$A$25,'Rating Factors'!$C$25,IF($I9='Rating Factors'!$A$26,'Rating Factors'!$C$26,IF($I9='Rating Factors'!$A$27,'Rating Factors'!$C$27,IF($I9='Rating Factors'!$A$28,'Rating Factors'!$C$28,"NA")))))</f>
        <v>4</v>
      </c>
      <c r="K9" s="134" t="str">
        <f>IF(L9&gt;='Rating Factors'!$C$41,'Rating Factors'!$A$40,IF(L9&gt;='Rating Factors'!$C$42,'Rating Factors'!$A$41,IF(L9&gt;='Rating Factors'!$C$43,'Rating Factors'!$A$42,IF(L9&gt;='Rating Factors'!$C$44,'Rating Factors'!$A$43,IF(L9&lt;'Rating Factors'!$C$44,'Rating Factors'!$A$44,0)))))</f>
        <v>High</v>
      </c>
      <c r="L9" s="134">
        <f t="shared" si="0"/>
        <v>16</v>
      </c>
      <c r="M9" s="123" t="s">
        <v>522</v>
      </c>
      <c r="N9" s="134" t="s">
        <v>46</v>
      </c>
      <c r="O9" s="136">
        <f>IF(N9='Rating Factors'!$A$32,'Rating Factors'!$C$32,IF(N9='Rating Factors'!$A$33,'Rating Factors'!$C$33,IF(N9='Rating Factors'!$A$34,'Rating Factors'!$C$34,IF(N9='Rating Factors'!$A$35,'Rating Factors'!$C$35,IF(N9='Rating Factors'!$A$36,'Rating Factors'!$C$36,"NA")))))</f>
        <v>0.65</v>
      </c>
      <c r="P9" s="134" t="str">
        <f>IF($Q9&gt;='Rating Factors'!$F$41,'Rating Factors'!$D$40,IF($Q9&gt;='Rating Factors'!$F$42,'Rating Factors'!$D$41,IF($Q9&gt;='Rating Factors'!$F$43,'Rating Factors'!$D$42,IF($Q9&gt;='Rating Factors'!$F$44,'Rating Factors'!$D$43,IF($Q9&lt;'Rating Factors'!$F$44,'Rating Factors'!$D$44,"NA")))))</f>
        <v>Medium</v>
      </c>
      <c r="Q9" s="134">
        <f t="shared" si="1"/>
        <v>10.4</v>
      </c>
      <c r="R9" s="96" t="s">
        <v>211</v>
      </c>
      <c r="S9" s="137" t="s">
        <v>523</v>
      </c>
      <c r="T9" s="97" t="s">
        <v>267</v>
      </c>
      <c r="U9" s="138" t="s">
        <v>307</v>
      </c>
    </row>
    <row r="10" spans="1:21" s="4" customFormat="1" ht="90">
      <c r="A10" s="91">
        <v>4</v>
      </c>
      <c r="B10" s="92" t="s">
        <v>433</v>
      </c>
      <c r="C10" s="93" t="s">
        <v>292</v>
      </c>
      <c r="D10" s="112" t="s">
        <v>524</v>
      </c>
      <c r="E10" s="112" t="s">
        <v>525</v>
      </c>
      <c r="F10" s="112" t="s">
        <v>526</v>
      </c>
      <c r="G10" s="94" t="s">
        <v>62</v>
      </c>
      <c r="H10" s="94">
        <f>IF($G10='Rating Factors'!$A$9,'Rating Factors'!$A$10,IF($G10='Rating Factors'!$A$12,'Rating Factors'!$A$13,IF($G10='Rating Factors'!$A$15,'Rating Factors'!$A$16,IF($G10='Rating Factors'!$A$17,'Rating Factors'!$A$18,IF($G10='Rating Factors'!$A$19,'Rating Factors'!$A$20,"NA")))))</f>
        <v>4</v>
      </c>
      <c r="I10" s="94" t="s">
        <v>13</v>
      </c>
      <c r="J10" s="100">
        <f>IF($I10='Rating Factors'!$A$24,'Rating Factors'!$C$24,IF($I10='Rating Factors'!$A$25,'Rating Factors'!$C$25,IF($I10='Rating Factors'!$A$26,'Rating Factors'!$C$26,IF($I10='Rating Factors'!$A$27,'Rating Factors'!$C$27,IF($I10='Rating Factors'!$A$28,'Rating Factors'!$C$28,"NA")))))</f>
        <v>4</v>
      </c>
      <c r="K10" s="94" t="str">
        <f>IF(L10&gt;='Rating Factors'!$C$41,'Rating Factors'!$A$40,IF(L10&gt;='Rating Factors'!$C$42,'Rating Factors'!$A$41,IF(L10&gt;='Rating Factors'!$C$43,'Rating Factors'!$A$42,IF(L10&gt;='Rating Factors'!$C$44,'Rating Factors'!$A$43,IF(L10&lt;'Rating Factors'!$C$44,'Rating Factors'!$A$44,0)))))</f>
        <v>High</v>
      </c>
      <c r="L10" s="94">
        <f t="shared" si="0"/>
        <v>16</v>
      </c>
      <c r="M10" s="95" t="s">
        <v>527</v>
      </c>
      <c r="N10" s="94" t="s">
        <v>46</v>
      </c>
      <c r="O10" s="101">
        <f>IF(N10='Rating Factors'!$A$32,'Rating Factors'!$C$32,IF(N10='Rating Factors'!$A$33,'Rating Factors'!$C$33,IF(N10='Rating Factors'!$A$34,'Rating Factors'!$C$34,IF(N10='Rating Factors'!$A$35,'Rating Factors'!$C$35,IF(N10='Rating Factors'!$A$36,'Rating Factors'!$C$36,"NA")))))</f>
        <v>0.65</v>
      </c>
      <c r="P10" s="94" t="str">
        <f>IF($Q10&gt;='Rating Factors'!$F$41,'Rating Factors'!$D$40,IF($Q10&gt;='Rating Factors'!$F$42,'Rating Factors'!$D$41,IF($Q10&gt;='Rating Factors'!$F$43,'Rating Factors'!$D$42,IF($Q10&gt;='Rating Factors'!$F$44,'Rating Factors'!$D$43,IF($Q10&lt;'Rating Factors'!$F$44,'Rating Factors'!$D$44,"NA")))))</f>
        <v>Medium</v>
      </c>
      <c r="Q10" s="94">
        <f t="shared" si="1"/>
        <v>10.4</v>
      </c>
      <c r="R10" s="96" t="s">
        <v>211</v>
      </c>
      <c r="S10" s="97" t="s">
        <v>528</v>
      </c>
      <c r="T10" s="97" t="s">
        <v>267</v>
      </c>
      <c r="U10" s="103" t="s">
        <v>307</v>
      </c>
    </row>
    <row r="11" spans="1:21" s="139" customFormat="1" ht="90">
      <c r="A11" s="142">
        <v>5</v>
      </c>
      <c r="B11" s="95" t="s">
        <v>433</v>
      </c>
      <c r="C11" s="95" t="s">
        <v>292</v>
      </c>
      <c r="D11" s="95" t="s">
        <v>529</v>
      </c>
      <c r="E11" s="95" t="s">
        <v>530</v>
      </c>
      <c r="F11" s="95" t="s">
        <v>531</v>
      </c>
      <c r="G11" s="94" t="s">
        <v>62</v>
      </c>
      <c r="H11" s="94">
        <f>IF($G11='Rating Factors'!$A$9,'Rating Factors'!$A$10,IF($G11='Rating Factors'!$A$12,'Rating Factors'!$A$13,IF($G11='Rating Factors'!$A$15,'Rating Factors'!$A$16,IF($G11='Rating Factors'!$A$17,'Rating Factors'!$A$18,IF($G11='Rating Factors'!$A$19,'Rating Factors'!$A$20,"NA")))))</f>
        <v>4</v>
      </c>
      <c r="I11" s="94" t="s">
        <v>13</v>
      </c>
      <c r="J11" s="100">
        <f>IF($I11='Rating Factors'!$A$24,'Rating Factors'!$C$24,IF($I11='Rating Factors'!$A$25,'Rating Factors'!$C$25,IF($I11='Rating Factors'!$A$26,'Rating Factors'!$C$26,IF($I11='Rating Factors'!$A$27,'Rating Factors'!$C$27,IF($I11='Rating Factors'!$A$28,'Rating Factors'!$C$28,"NA")))))</f>
        <v>4</v>
      </c>
      <c r="K11" s="94" t="str">
        <f>IF(L11&gt;='Rating Factors'!$C$41,'Rating Factors'!$A$40,IF(L11&gt;='Rating Factors'!$C$42,'Rating Factors'!$A$41,IF(L11&gt;='Rating Factors'!$C$43,'Rating Factors'!$A$42,IF(L11&gt;='Rating Factors'!$C$44,'Rating Factors'!$A$43,IF(L11&lt;'Rating Factors'!$C$44,'Rating Factors'!$A$44,0)))))</f>
        <v>High</v>
      </c>
      <c r="L11" s="94">
        <f t="shared" si="0"/>
        <v>16</v>
      </c>
      <c r="M11" s="97" t="s">
        <v>532</v>
      </c>
      <c r="N11" s="94" t="s">
        <v>46</v>
      </c>
      <c r="O11" s="101">
        <f>IF(N11='Rating Factors'!$A$32,'Rating Factors'!$C$32,IF(N11='Rating Factors'!$A$33,'Rating Factors'!$C$33,IF(N11='Rating Factors'!$A$34,'Rating Factors'!$C$34,IF(N11='Rating Factors'!$A$35,'Rating Factors'!$C$35,IF(N11='Rating Factors'!$A$36,'Rating Factors'!$C$36,"NA")))))</f>
        <v>0.65</v>
      </c>
      <c r="P11" s="94" t="str">
        <f>IF($Q11&gt;='Rating Factors'!$F$41,'Rating Factors'!$D$40,IF($Q11&gt;='Rating Factors'!$F$42,'Rating Factors'!$D$41,IF($Q11&gt;='Rating Factors'!$F$43,'Rating Factors'!$D$42,IF($Q11&gt;='Rating Factors'!$F$44,'Rating Factors'!$D$43,IF($Q11&lt;'Rating Factors'!$F$44,'Rating Factors'!$D$44,"NA")))))</f>
        <v>Medium</v>
      </c>
      <c r="Q11" s="94">
        <f t="shared" si="1"/>
        <v>10.4</v>
      </c>
      <c r="R11" s="96" t="s">
        <v>211</v>
      </c>
      <c r="S11" s="95" t="s">
        <v>533</v>
      </c>
      <c r="T11" s="97" t="s">
        <v>267</v>
      </c>
      <c r="U11" s="143" t="s">
        <v>307</v>
      </c>
    </row>
    <row r="12" spans="1:21" s="139" customFormat="1" ht="75">
      <c r="A12" s="142">
        <v>6</v>
      </c>
      <c r="B12" s="95" t="s">
        <v>433</v>
      </c>
      <c r="C12" s="95" t="s">
        <v>292</v>
      </c>
      <c r="D12" s="95" t="s">
        <v>661</v>
      </c>
      <c r="E12" s="95" t="s">
        <v>662</v>
      </c>
      <c r="F12" s="95" t="s">
        <v>663</v>
      </c>
      <c r="G12" s="94" t="s">
        <v>62</v>
      </c>
      <c r="H12" s="94">
        <f>IF($G12='[3]Rating Factors'!$A$9,'[3]Rating Factors'!$A$10,IF($G12='[3]Rating Factors'!$A$12,'[3]Rating Factors'!$A$13,IF($G12='[3]Rating Factors'!$A$15,'[3]Rating Factors'!$A$16,IF($G12='[3]Rating Factors'!$A$17,'[3]Rating Factors'!$A$18,IF($G12='[3]Rating Factors'!$A$19,'[3]Rating Factors'!$A$20,"NA")))))</f>
        <v>4</v>
      </c>
      <c r="I12" s="94" t="s">
        <v>13</v>
      </c>
      <c r="J12" s="100">
        <f>IF($I12='[3]Rating Factors'!$A$24,'[3]Rating Factors'!$C$24,IF($I12='[3]Rating Factors'!$A$25,'[3]Rating Factors'!$C$25,IF($I12='[3]Rating Factors'!$A$26,'[3]Rating Factors'!$C$26,IF($I12='[3]Rating Factors'!$A$27,'[3]Rating Factors'!$C$27,IF($I12='[3]Rating Factors'!$A$28,'[3]Rating Factors'!$C$28,"NA")))))</f>
        <v>4</v>
      </c>
      <c r="K12" s="94" t="str">
        <f>IF(L12&gt;='[3]Rating Factors'!$C$41,'[3]Rating Factors'!$A$40,IF(L12&gt;='[3]Rating Factors'!$C$42,'[3]Rating Factors'!$A$41,IF(L12&gt;='[3]Rating Factors'!$C$43,'[3]Rating Factors'!$A$42,IF(L12&gt;='[3]Rating Factors'!$C$44,'[3]Rating Factors'!$A$43,IF(L12&lt;'[3]Rating Factors'!$C$44,'[3]Rating Factors'!$A$44,0)))))</f>
        <v>High</v>
      </c>
      <c r="L12" s="94">
        <f t="shared" si="0"/>
        <v>16</v>
      </c>
      <c r="M12" s="97" t="s">
        <v>664</v>
      </c>
      <c r="N12" s="94" t="s">
        <v>48</v>
      </c>
      <c r="O12" s="101">
        <f>IF(N12='[3]Rating Factors'!$A$32,'[3]Rating Factors'!$C$32,IF(N12='[3]Rating Factors'!$A$33,'[3]Rating Factors'!$C$33,IF(N12='[3]Rating Factors'!$A$34,'[3]Rating Factors'!$C$34,IF(N12='[3]Rating Factors'!$A$35,'[3]Rating Factors'!$C$35,IF(N12='[3]Rating Factors'!$A$36,'[3]Rating Factors'!$C$36,"NA")))))</f>
        <v>0.8</v>
      </c>
      <c r="P12" s="94" t="str">
        <f>IF($Q12&gt;='[3]Rating Factors'!$F$41,'[3]Rating Factors'!$D$40,IF($Q12&gt;='[3]Rating Factors'!$F$42,'[3]Rating Factors'!$D$41,IF($Q12&gt;='[3]Rating Factors'!$F$43,'[3]Rating Factors'!$D$42,IF($Q12&gt;='[3]Rating Factors'!$F$44,'[3]Rating Factors'!$D$43,IF($Q12&lt;'[3]Rating Factors'!$F$44,'[3]Rating Factors'!$D$44,"NA")))))</f>
        <v>Maximum</v>
      </c>
      <c r="Q12" s="94">
        <f t="shared" si="1"/>
        <v>12.8</v>
      </c>
      <c r="R12" s="96" t="s">
        <v>489</v>
      </c>
      <c r="S12" s="95" t="s">
        <v>665</v>
      </c>
      <c r="T12" s="97" t="s">
        <v>203</v>
      </c>
      <c r="U12" s="143" t="s">
        <v>307</v>
      </c>
    </row>
    <row r="13" spans="3:21" ht="12.75">
      <c r="C13" s="11" t="s">
        <v>55</v>
      </c>
      <c r="D13" s="4"/>
      <c r="E13" s="4"/>
      <c r="F13" s="4"/>
      <c r="J13" s="3"/>
      <c r="M13" s="82"/>
      <c r="U13" s="3"/>
    </row>
    <row r="14" spans="3:21" ht="26.25">
      <c r="C14" s="11" t="s">
        <v>0</v>
      </c>
      <c r="D14" s="11" t="s">
        <v>1</v>
      </c>
      <c r="E14" s="11" t="s">
        <v>4</v>
      </c>
      <c r="F14" s="11"/>
      <c r="J14" s="3"/>
      <c r="M14" s="82"/>
      <c r="U14" s="3"/>
    </row>
    <row r="15" spans="3:21" ht="12.75">
      <c r="C15" s="5" t="s">
        <v>35</v>
      </c>
      <c r="D15" s="5" t="s">
        <v>35</v>
      </c>
      <c r="E15" s="5" t="s">
        <v>35</v>
      </c>
      <c r="F15" s="80"/>
      <c r="J15" s="3"/>
      <c r="M15" s="82"/>
      <c r="U15" s="3"/>
    </row>
    <row r="16" spans="3:21" ht="12.75">
      <c r="C16" s="5" t="s">
        <v>41</v>
      </c>
      <c r="D16" s="5" t="s">
        <v>63</v>
      </c>
      <c r="E16" s="5" t="str">
        <f>'Rating Factors'!A32</f>
        <v>Very good</v>
      </c>
      <c r="F16" s="80"/>
      <c r="J16" s="3"/>
      <c r="L16" s="141"/>
      <c r="M16" s="82"/>
      <c r="U16" s="3"/>
    </row>
    <row r="17" spans="3:21" ht="12.75">
      <c r="C17" s="5" t="s">
        <v>62</v>
      </c>
      <c r="D17" s="5" t="str">
        <f>'Rating Factors'!A25</f>
        <v>Likely</v>
      </c>
      <c r="E17" s="5" t="str">
        <f>'Rating Factors'!A33</f>
        <v>Good</v>
      </c>
      <c r="F17" s="80"/>
      <c r="J17" s="3"/>
      <c r="M17" s="82"/>
      <c r="U17" s="3"/>
    </row>
    <row r="18" spans="3:21" ht="12.75">
      <c r="C18" s="5" t="s">
        <v>12</v>
      </c>
      <c r="D18" s="5" t="s">
        <v>12</v>
      </c>
      <c r="E18" s="5" t="str">
        <f>'Rating Factors'!A34</f>
        <v>Satisfactory</v>
      </c>
      <c r="F18" s="80"/>
      <c r="J18" s="3"/>
      <c r="M18" s="82"/>
      <c r="U18" s="3"/>
    </row>
    <row r="19" spans="3:21" ht="12.75">
      <c r="C19" s="5" t="s">
        <v>11</v>
      </c>
      <c r="D19" s="5" t="str">
        <f>'Rating Factors'!A27</f>
        <v>Unlikely</v>
      </c>
      <c r="E19" s="5" t="str">
        <f>'Rating Factors'!A35</f>
        <v>Weak</v>
      </c>
      <c r="F19" s="80"/>
      <c r="J19" s="3"/>
      <c r="M19" s="82"/>
      <c r="U19" s="3"/>
    </row>
    <row r="20" spans="3:21" ht="12.75">
      <c r="C20" s="5" t="s">
        <v>54</v>
      </c>
      <c r="D20" s="5" t="str">
        <f>'Rating Factors'!A28</f>
        <v>Rare</v>
      </c>
      <c r="E20" s="5" t="str">
        <f>'Rating Factors'!A36</f>
        <v>Unsatisfactory</v>
      </c>
      <c r="F20" s="80"/>
      <c r="J20" s="3"/>
      <c r="M20" s="82"/>
      <c r="U20" s="3"/>
    </row>
    <row r="21" spans="3:21" ht="12.75">
      <c r="C21" s="4"/>
      <c r="D21" s="4"/>
      <c r="E21" s="4"/>
      <c r="F21" s="4"/>
      <c r="J21" s="3"/>
      <c r="M21" s="82"/>
      <c r="U21" s="3"/>
    </row>
    <row r="22" ht="12.75">
      <c r="M22" s="82"/>
    </row>
    <row r="23" ht="12.75">
      <c r="M23" s="82"/>
    </row>
    <row r="24" ht="12.75">
      <c r="M24" s="82"/>
    </row>
    <row r="25" ht="12.75">
      <c r="M25" s="82"/>
    </row>
    <row r="26" ht="12.75">
      <c r="M26" s="82"/>
    </row>
    <row r="27" ht="12.75">
      <c r="M27" s="82"/>
    </row>
    <row r="28" ht="12.75">
      <c r="M28" s="82"/>
    </row>
    <row r="29" ht="12.75">
      <c r="M29" s="82"/>
    </row>
    <row r="30" ht="12.75">
      <c r="M30" s="82"/>
    </row>
    <row r="31" ht="12.75">
      <c r="M31" s="82"/>
    </row>
    <row r="32" ht="12.75">
      <c r="M32" s="82"/>
    </row>
    <row r="33" ht="12.75">
      <c r="M33" s="82"/>
    </row>
    <row r="34" ht="12.75">
      <c r="M34" s="82"/>
    </row>
    <row r="35" ht="12.75">
      <c r="M35" s="82"/>
    </row>
    <row r="36" ht="12.75">
      <c r="M36" s="82"/>
    </row>
    <row r="37" ht="12.75">
      <c r="M37" s="82"/>
    </row>
    <row r="38" ht="12.75">
      <c r="M38" s="82"/>
    </row>
    <row r="39" ht="12.75">
      <c r="M39" s="82"/>
    </row>
    <row r="40" ht="12.75">
      <c r="M40" s="82"/>
    </row>
    <row r="41" ht="12.75">
      <c r="M41" s="82"/>
    </row>
    <row r="42" ht="12.75">
      <c r="M42" s="82"/>
    </row>
    <row r="43" ht="12.75">
      <c r="M43" s="82"/>
    </row>
    <row r="44" ht="12.75">
      <c r="M44" s="82"/>
    </row>
    <row r="45" ht="12.75">
      <c r="M45" s="82"/>
    </row>
    <row r="46" ht="12.75">
      <c r="M46" s="82"/>
    </row>
    <row r="47" ht="12.75">
      <c r="M47" s="82"/>
    </row>
    <row r="48" ht="12.75">
      <c r="M48" s="82"/>
    </row>
    <row r="49" ht="12.75">
      <c r="M49" s="82"/>
    </row>
    <row r="50" ht="12.75">
      <c r="M50" s="82"/>
    </row>
    <row r="51" ht="12.75">
      <c r="M51" s="82"/>
    </row>
    <row r="52" ht="12.75">
      <c r="M52" s="82"/>
    </row>
    <row r="53" ht="12.75">
      <c r="M53" s="82"/>
    </row>
    <row r="54" ht="12.75">
      <c r="M54" s="82"/>
    </row>
    <row r="55" ht="12.75">
      <c r="M55" s="82"/>
    </row>
    <row r="56" ht="12.75">
      <c r="M56" s="82"/>
    </row>
    <row r="57" ht="12.75">
      <c r="M57" s="82"/>
    </row>
    <row r="58" ht="12.75">
      <c r="M58" s="82"/>
    </row>
    <row r="59" ht="12.75">
      <c r="M59" s="82"/>
    </row>
    <row r="60" ht="12.75">
      <c r="M60" s="82"/>
    </row>
    <row r="61" ht="12.75">
      <c r="M61" s="82"/>
    </row>
    <row r="62" ht="12.75">
      <c r="M62" s="82"/>
    </row>
    <row r="63" ht="12.75">
      <c r="M63" s="82"/>
    </row>
    <row r="64" ht="12.75">
      <c r="M64" s="82"/>
    </row>
    <row r="65" ht="12.75">
      <c r="M65" s="82"/>
    </row>
    <row r="66" ht="12.75">
      <c r="M66" s="82"/>
    </row>
    <row r="67" ht="12.75">
      <c r="M67" s="82"/>
    </row>
    <row r="68" ht="12.75">
      <c r="M68" s="82"/>
    </row>
    <row r="69" ht="12.75">
      <c r="M69" s="82"/>
    </row>
    <row r="70" ht="12.75">
      <c r="M70" s="82"/>
    </row>
    <row r="71" ht="12.75">
      <c r="M71" s="82"/>
    </row>
    <row r="72" ht="12.75">
      <c r="M72" s="82"/>
    </row>
    <row r="73" ht="12.75">
      <c r="M73" s="82"/>
    </row>
    <row r="74" ht="12.75">
      <c r="M74" s="82"/>
    </row>
    <row r="75" ht="12.75">
      <c r="M75" s="82"/>
    </row>
  </sheetData>
  <sheetProtection/>
  <dataValidations count="3">
    <dataValidation type="list" allowBlank="1" showInputMessage="1" showErrorMessage="1" sqref="G7:G12">
      <formula1>$C$15:$C$20</formula1>
    </dataValidation>
    <dataValidation type="list" allowBlank="1" showInputMessage="1" showErrorMessage="1" sqref="I7:I12">
      <formula1>$D$15:$D$20</formula1>
    </dataValidation>
    <dataValidation type="list" allowBlank="1" showInputMessage="1" showErrorMessage="1" sqref="N7:N12">
      <formula1>$E$15:$E$20</formula1>
    </dataValidation>
  </dataValidations>
  <printOptions/>
  <pageMargins left="0.3937007874015748" right="0.3937007874015748" top="0.3937007874015748" bottom="0.3937007874015748" header="0.1968503937007874" footer="0.1968503937007874"/>
  <pageSetup horizontalDpi="600" verticalDpi="600" orientation="landscape" paperSize="9" scale="43" r:id="rId1"/>
  <headerFooter alignWithMargins="0">
    <oddFooter>&amp;L&amp;F&amp;CPage &amp;P of &amp;N&amp;R&amp;D</oddFooter>
  </headerFooter>
</worksheet>
</file>

<file path=xl/worksheets/sheet18.xml><?xml version="1.0" encoding="utf-8"?>
<worksheet xmlns="http://schemas.openxmlformats.org/spreadsheetml/2006/main" xmlns:r="http://schemas.openxmlformats.org/officeDocument/2006/relationships">
  <dimension ref="A1:IT72"/>
  <sheetViews>
    <sheetView showGridLines="0" zoomScale="85" zoomScaleNormal="85" zoomScalePageLayoutView="0" workbookViewId="0" topLeftCell="A1">
      <pane xSplit="4" ySplit="5" topLeftCell="E18" activePane="bottomRight" state="frozen"/>
      <selection pane="topLeft" activeCell="A5" sqref="A5"/>
      <selection pane="topRight" activeCell="E5" sqref="E5"/>
      <selection pane="bottomLeft" activeCell="A6" sqref="A6"/>
      <selection pane="bottomRight" activeCell="T19" sqref="T19"/>
    </sheetView>
  </sheetViews>
  <sheetFormatPr defaultColWidth="9.140625" defaultRowHeight="12.75"/>
  <cols>
    <col min="1" max="1" width="8.421875" style="3" customWidth="1"/>
    <col min="2" max="2" width="15.140625" style="3" customWidth="1"/>
    <col min="3" max="3" width="14.421875" style="3" customWidth="1"/>
    <col min="4" max="4" width="18.8515625" style="3" customWidth="1"/>
    <col min="5" max="5" width="18.57421875" style="3" customWidth="1"/>
    <col min="6" max="6" width="21.421875" style="3" bestFit="1" customWidth="1"/>
    <col min="7" max="7" width="14.7109375" style="3" customWidth="1"/>
    <col min="8" max="8" width="10.28125" style="3" customWidth="1"/>
    <col min="9" max="9" width="15.57421875" style="3" customWidth="1"/>
    <col min="10" max="10" width="11.421875" style="12" customWidth="1"/>
    <col min="11" max="11" width="15.140625" style="3" customWidth="1"/>
    <col min="12" max="12" width="14.421875" style="3" customWidth="1"/>
    <col min="13" max="13" width="31.421875" style="81" customWidth="1"/>
    <col min="14" max="14" width="17.8515625" style="3" bestFit="1" customWidth="1"/>
    <col min="15" max="15" width="13.421875" style="3" customWidth="1"/>
    <col min="16" max="16" width="14.140625" style="3" bestFit="1" customWidth="1"/>
    <col min="17" max="17" width="15.28125" style="3" customWidth="1"/>
    <col min="18" max="18" width="16.00390625" style="3" customWidth="1"/>
    <col min="19" max="19" width="25.421875" style="3" customWidth="1"/>
    <col min="20" max="20" width="16.8515625" style="3" customWidth="1"/>
    <col min="21" max="21" width="9.140625" style="3" customWidth="1"/>
    <col min="22" max="22" width="15.8515625" style="3" customWidth="1"/>
    <col min="23" max="23" width="13.8515625" style="3" customWidth="1"/>
    <col min="24" max="24" width="16.421875" style="3" customWidth="1"/>
    <col min="25" max="16384" width="9.140625" style="3" customWidth="1"/>
  </cols>
  <sheetData>
    <row r="1" spans="1:13" ht="12.75">
      <c r="A1" s="2" t="str">
        <f>Cover!B3</f>
        <v>Greater Tzaneen Municipality</v>
      </c>
      <c r="B1" s="2"/>
      <c r="M1" s="144"/>
    </row>
    <row r="2" spans="1:13" ht="12.75">
      <c r="A2" s="2" t="s">
        <v>629</v>
      </c>
      <c r="B2" s="2"/>
      <c r="M2" s="144"/>
    </row>
    <row r="3" spans="1:13" ht="12.75">
      <c r="A3" s="2" t="str">
        <f>Cover!B7</f>
        <v>2021/ 2022 FY</v>
      </c>
      <c r="B3" s="2"/>
      <c r="M3" s="144"/>
    </row>
    <row r="4" ht="12.75">
      <c r="M4" s="144"/>
    </row>
    <row r="5" spans="1:20" s="2" customFormat="1" ht="62.25">
      <c r="A5" s="83" t="s">
        <v>170</v>
      </c>
      <c r="B5" s="83" t="s">
        <v>173</v>
      </c>
      <c r="C5" s="83" t="s">
        <v>59</v>
      </c>
      <c r="D5" s="83" t="s">
        <v>105</v>
      </c>
      <c r="E5" s="107" t="s">
        <v>178</v>
      </c>
      <c r="F5" s="83" t="s">
        <v>0</v>
      </c>
      <c r="G5" s="84"/>
      <c r="H5" s="83" t="s">
        <v>1</v>
      </c>
      <c r="I5" s="85"/>
      <c r="J5" s="83" t="s">
        <v>108</v>
      </c>
      <c r="K5" s="83"/>
      <c r="L5" s="83" t="s">
        <v>5</v>
      </c>
      <c r="M5" s="83" t="s">
        <v>67</v>
      </c>
      <c r="N5" s="83"/>
      <c r="O5" s="83" t="s">
        <v>6</v>
      </c>
      <c r="P5" s="83"/>
      <c r="Q5" s="83" t="s">
        <v>107</v>
      </c>
      <c r="R5" s="83" t="s">
        <v>7</v>
      </c>
      <c r="S5" s="83" t="s">
        <v>106</v>
      </c>
      <c r="T5" s="86" t="s">
        <v>8</v>
      </c>
    </row>
    <row r="6" spans="1:21" s="14" customFormat="1" ht="270" hidden="1">
      <c r="A6" s="87" t="s">
        <v>85</v>
      </c>
      <c r="B6" s="87" t="s">
        <v>111</v>
      </c>
      <c r="C6" s="87" t="s">
        <v>112</v>
      </c>
      <c r="D6" s="87" t="s">
        <v>113</v>
      </c>
      <c r="E6" s="87" t="s">
        <v>84</v>
      </c>
      <c r="F6" s="87" t="s">
        <v>114</v>
      </c>
      <c r="G6" s="87" t="s">
        <v>86</v>
      </c>
      <c r="H6" s="87" t="s">
        <v>109</v>
      </c>
      <c r="I6" s="87" t="s">
        <v>87</v>
      </c>
      <c r="J6" s="87" t="s">
        <v>88</v>
      </c>
      <c r="K6" s="87" t="s">
        <v>97</v>
      </c>
      <c r="L6" s="89" t="s">
        <v>115</v>
      </c>
      <c r="M6" s="87" t="s">
        <v>95</v>
      </c>
      <c r="N6" s="87" t="s">
        <v>96</v>
      </c>
      <c r="O6" s="87" t="s">
        <v>98</v>
      </c>
      <c r="P6" s="87" t="s">
        <v>99</v>
      </c>
      <c r="Q6" s="90" t="s">
        <v>174</v>
      </c>
      <c r="R6" s="90" t="s">
        <v>7</v>
      </c>
      <c r="S6" s="90" t="s">
        <v>175</v>
      </c>
      <c r="T6" s="90" t="s">
        <v>8</v>
      </c>
      <c r="U6" s="168"/>
    </row>
    <row r="7" spans="1:20" s="4" customFormat="1" ht="409.5">
      <c r="A7" s="91">
        <v>1</v>
      </c>
      <c r="B7" s="92" t="s">
        <v>539</v>
      </c>
      <c r="C7" s="93" t="s">
        <v>326</v>
      </c>
      <c r="D7" s="93" t="s">
        <v>327</v>
      </c>
      <c r="E7" s="93" t="s">
        <v>328</v>
      </c>
      <c r="F7" s="94" t="s">
        <v>62</v>
      </c>
      <c r="G7" s="94">
        <f>IF($F7='[4]Rating Factors'!$A$9,'[4]Rating Factors'!$A$10,IF($F7='[4]Rating Factors'!$A$12,'[4]Rating Factors'!$A$13,IF($F7='[4]Rating Factors'!$A$15,'[4]Rating Factors'!$A$16,IF($F7='[4]Rating Factors'!$A$17,'[4]Rating Factors'!$A$18,IF($F7='[4]Rating Factors'!$A$19,'[4]Rating Factors'!$A$20,"NA")))))</f>
        <v>4</v>
      </c>
      <c r="H7" s="94" t="s">
        <v>13</v>
      </c>
      <c r="I7" s="100">
        <f>IF($H7='[4]Rating Factors'!$A$24,'[4]Rating Factors'!$C$24,IF($H7='[4]Rating Factors'!$A$25,'[4]Rating Factors'!$C$25,IF($H7='[4]Rating Factors'!$A$26,'[4]Rating Factors'!$C$26,IF($H7='[4]Rating Factors'!$A$27,'[4]Rating Factors'!$C$27,IF($H7='[4]Rating Factors'!$A$28,'[4]Rating Factors'!$C$28,"NA")))))</f>
        <v>4</v>
      </c>
      <c r="J7" s="94" t="str">
        <f>IF(K7&gt;='[4]Rating Factors'!$C$41,'[4]Rating Factors'!$A$40,IF(K7&gt;='[4]Rating Factors'!$C$42,'[4]Rating Factors'!$A$41,IF(K7&gt;='[4]Rating Factors'!$C$43,'[4]Rating Factors'!$A$42,IF(K7&gt;='[4]Rating Factors'!$C$44,'[4]Rating Factors'!$A$43,IF(K7&lt;'[4]Rating Factors'!$C$44,'[4]Rating Factors'!$A$44,0)))))</f>
        <v>High</v>
      </c>
      <c r="K7" s="94">
        <f aca="true" t="shared" si="0" ref="K7:K19">G7*I7</f>
        <v>16</v>
      </c>
      <c r="L7" s="96" t="s">
        <v>540</v>
      </c>
      <c r="M7" s="94" t="s">
        <v>46</v>
      </c>
      <c r="N7" s="101">
        <f>IF(M7='[4]Rating Factors'!$A$32,'[4]Rating Factors'!$C$32,IF(M7='[4]Rating Factors'!$A$33,'[4]Rating Factors'!$C$33,IF(M7='[4]Rating Factors'!$A$34,'[4]Rating Factors'!$C$34,IF(M7='[4]Rating Factors'!$A$35,'[4]Rating Factors'!$C$35,IF(M7='[4]Rating Factors'!$A$36,'[4]Rating Factors'!$C$36,"NA")))))</f>
        <v>0.65</v>
      </c>
      <c r="O7" s="94" t="str">
        <f>IF($P7&gt;='[4]Rating Factors'!$F$41,'[4]Rating Factors'!$D$40,IF($P7&gt;='[4]Rating Factors'!$F$42,'[4]Rating Factors'!$D$41,IF($P7&gt;='[4]Rating Factors'!$F$43,'[4]Rating Factors'!$D$42,IF($P7&gt;='[4]Rating Factors'!$F$44,'[4]Rating Factors'!$D$43,IF($P7&lt;'[4]Rating Factors'!$F$44,'[4]Rating Factors'!$D$44,"NA")))))</f>
        <v>Maximum</v>
      </c>
      <c r="P7" s="94">
        <f aca="true" t="shared" si="1" ref="P7:P19">K7*N7</f>
        <v>10.4</v>
      </c>
      <c r="Q7" s="96" t="s">
        <v>489</v>
      </c>
      <c r="R7" s="96" t="s">
        <v>719</v>
      </c>
      <c r="S7" s="97" t="s">
        <v>720</v>
      </c>
      <c r="T7" s="169" t="s">
        <v>307</v>
      </c>
    </row>
    <row r="8" spans="1:20" s="4" customFormat="1" ht="255">
      <c r="A8" s="91">
        <v>2</v>
      </c>
      <c r="B8" s="121" t="s">
        <v>541</v>
      </c>
      <c r="C8" s="93" t="s">
        <v>129</v>
      </c>
      <c r="D8" s="96" t="s">
        <v>721</v>
      </c>
      <c r="E8" s="96" t="s">
        <v>542</v>
      </c>
      <c r="F8" s="94" t="s">
        <v>62</v>
      </c>
      <c r="G8" s="94">
        <f>IF($F8='[4]Rating Factors'!$A$9,'[4]Rating Factors'!$A$10,IF($F8='[4]Rating Factors'!$A$12,'[4]Rating Factors'!$A$13,IF($F8='[4]Rating Factors'!$A$15,'[4]Rating Factors'!$A$16,IF($F8='[4]Rating Factors'!$A$17,'[4]Rating Factors'!$A$18,IF($F8='[4]Rating Factors'!$A$19,'[4]Rating Factors'!$A$20,"NA")))))</f>
        <v>4</v>
      </c>
      <c r="H8" s="94" t="s">
        <v>12</v>
      </c>
      <c r="I8" s="100">
        <f>IF($H8='[4]Rating Factors'!$A$24,'[4]Rating Factors'!$C$24,IF($H8='[4]Rating Factors'!$A$25,'[4]Rating Factors'!$C$25,IF($H8='[4]Rating Factors'!$A$26,'[4]Rating Factors'!$C$26,IF($H8='[4]Rating Factors'!$A$27,'[4]Rating Factors'!$C$27,IF($H8='[4]Rating Factors'!$A$28,'[4]Rating Factors'!$C$28,"NA")))))</f>
        <v>3</v>
      </c>
      <c r="J8" s="94" t="str">
        <f>IF(K8&gt;='[4]Rating Factors'!$C$41,'[4]Rating Factors'!$A$40,IF(K8&gt;='[4]Rating Factors'!$C$42,'[4]Rating Factors'!$A$41,IF(K8&gt;='[4]Rating Factors'!$C$43,'[4]Rating Factors'!$A$42,IF(K8&gt;='[4]Rating Factors'!$C$44,'[4]Rating Factors'!$A$43,IF(K8&lt;'[4]Rating Factors'!$C$44,'[4]Rating Factors'!$A$44,0)))))</f>
        <v>Medium</v>
      </c>
      <c r="K8" s="94">
        <f t="shared" si="0"/>
        <v>12</v>
      </c>
      <c r="L8" s="97" t="s">
        <v>543</v>
      </c>
      <c r="M8" s="94" t="s">
        <v>46</v>
      </c>
      <c r="N8" s="101">
        <f>IF(M8='[4]Rating Factors'!$A$32,'[4]Rating Factors'!$C$32,IF(M8='[4]Rating Factors'!$A$33,'[4]Rating Factors'!$C$33,IF(M8='[4]Rating Factors'!$A$34,'[4]Rating Factors'!$C$34,IF(M8='[4]Rating Factors'!$A$35,'[4]Rating Factors'!$C$35,IF(M8='[4]Rating Factors'!$A$36,'[4]Rating Factors'!$C$36,"NA")))))</f>
        <v>0.65</v>
      </c>
      <c r="O8" s="94" t="str">
        <f>IF($P8&gt;='[4]Rating Factors'!$F$41,'[4]Rating Factors'!$D$40,IF($P8&gt;='[4]Rating Factors'!$F$42,'[4]Rating Factors'!$D$41,IF($P8&gt;='[4]Rating Factors'!$F$43,'[4]Rating Factors'!$D$42,IF($P8&gt;='[4]Rating Factors'!$F$44,'[4]Rating Factors'!$D$43,IF($P8&lt;'[4]Rating Factors'!$F$44,'[4]Rating Factors'!$D$44,"NA")))))</f>
        <v>High</v>
      </c>
      <c r="P8" s="94">
        <f t="shared" si="1"/>
        <v>7.800000000000001</v>
      </c>
      <c r="Q8" s="96" t="s">
        <v>489</v>
      </c>
      <c r="R8" s="122" t="s">
        <v>722</v>
      </c>
      <c r="S8" s="97" t="s">
        <v>723</v>
      </c>
      <c r="T8" s="92" t="s">
        <v>307</v>
      </c>
    </row>
    <row r="9" spans="1:20" s="4" customFormat="1" ht="128.25" customHeight="1">
      <c r="A9" s="91">
        <v>3</v>
      </c>
      <c r="B9" s="95" t="s">
        <v>539</v>
      </c>
      <c r="C9" s="97" t="s">
        <v>544</v>
      </c>
      <c r="D9" s="112" t="s">
        <v>545</v>
      </c>
      <c r="E9" s="112" t="s">
        <v>546</v>
      </c>
      <c r="F9" s="94" t="s">
        <v>62</v>
      </c>
      <c r="G9" s="94">
        <f>IF($F9='[2]Rating Factors'!$A$9,'[2]Rating Factors'!$A$10,IF($F9='[2]Rating Factors'!$A$12,'[2]Rating Factors'!$A$13,IF($F9='[2]Rating Factors'!$A$15,'[2]Rating Factors'!$A$16,IF($F9='[2]Rating Factors'!$A$17,'[2]Rating Factors'!$A$18,IF($F9='[2]Rating Factors'!$A$19,'[2]Rating Factors'!$A$20,"NA")))))</f>
        <v>4</v>
      </c>
      <c r="H9" s="94" t="s">
        <v>12</v>
      </c>
      <c r="I9" s="100">
        <f>IF($H9='[2]Rating Factors'!$A$24,'[2]Rating Factors'!$C$24,IF($H9='[2]Rating Factors'!$A$25,'[2]Rating Factors'!$C$25,IF($H9='[2]Rating Factors'!$A$26,'[2]Rating Factors'!$C$26,IF($H9='[2]Rating Factors'!$A$27,'[2]Rating Factors'!$C$27,IF($H9='[2]Rating Factors'!$A$28,'[2]Rating Factors'!$C$28,"NA")))))</f>
        <v>3</v>
      </c>
      <c r="J9" s="94" t="str">
        <f>IF(K9&gt;='[2]Rating Factors'!$C$41,'[2]Rating Factors'!$A$40,IF(K9&gt;='[2]Rating Factors'!$C$42,'[2]Rating Factors'!$A$41,IF(K9&gt;='[2]Rating Factors'!$C$43,'[2]Rating Factors'!$A$42,IF(K9&gt;='[2]Rating Factors'!$C$44,'[2]Rating Factors'!$A$43,IF(K9&lt;'[2]Rating Factors'!$C$44,'[2]Rating Factors'!$A$44,0)))))</f>
        <v>Medium</v>
      </c>
      <c r="K9" s="94">
        <f t="shared" si="0"/>
        <v>12</v>
      </c>
      <c r="L9" s="123" t="s">
        <v>547</v>
      </c>
      <c r="M9" s="94" t="s">
        <v>46</v>
      </c>
      <c r="N9" s="101">
        <f>IF(M9='[2]Rating Factors'!$A$32,'[2]Rating Factors'!$C$32,IF(M9='[2]Rating Factors'!$A$33,'[2]Rating Factors'!$C$33,IF(M9='[2]Rating Factors'!$A$34,'[2]Rating Factors'!$C$34,IF(M9='[2]Rating Factors'!$A$35,'[2]Rating Factors'!$C$35,IF(M9='[2]Rating Factors'!$A$36,'[2]Rating Factors'!$C$36,"NA")))))</f>
        <v>0.65</v>
      </c>
      <c r="O9" s="94" t="str">
        <f>IF($P9&gt;='[2]Rating Factors'!$F$41,'[2]Rating Factors'!$D$40,IF($P9&gt;='[2]Rating Factors'!$F$42,'[2]Rating Factors'!$D$41,IF($P9&gt;='[2]Rating Factors'!$F$43,'[2]Rating Factors'!$D$42,IF($P9&gt;='[2]Rating Factors'!$F$44,'[2]Rating Factors'!$D$43,IF($P9&lt;'[2]Rating Factors'!$F$44,'[2]Rating Factors'!$D$44,"NA")))))</f>
        <v>High</v>
      </c>
      <c r="P9" s="94">
        <f t="shared" si="1"/>
        <v>7.800000000000001</v>
      </c>
      <c r="Q9" s="96" t="s">
        <v>489</v>
      </c>
      <c r="R9" s="97" t="s">
        <v>548</v>
      </c>
      <c r="S9" s="97" t="s">
        <v>549</v>
      </c>
      <c r="T9" s="92" t="s">
        <v>307</v>
      </c>
    </row>
    <row r="10" spans="1:20" s="4" customFormat="1" ht="409.5">
      <c r="A10" s="91">
        <v>4</v>
      </c>
      <c r="B10" s="95" t="s">
        <v>539</v>
      </c>
      <c r="C10" s="97" t="s">
        <v>544</v>
      </c>
      <c r="D10" s="93" t="s">
        <v>550</v>
      </c>
      <c r="E10" s="93" t="s">
        <v>551</v>
      </c>
      <c r="F10" s="97" t="s">
        <v>62</v>
      </c>
      <c r="G10" s="94">
        <f>IF($F10='[4]Rating Factors'!$A$9,'[4]Rating Factors'!$A$10,IF($F10='[4]Rating Factors'!$A$12,'[4]Rating Factors'!$A$13,IF($F10='[4]Rating Factors'!$A$15,'[4]Rating Factors'!$A$16,IF($F10='[4]Rating Factors'!$A$17,'[4]Rating Factors'!$A$18,IF($F10='[4]Rating Factors'!$A$19,'[4]Rating Factors'!$A$20,"NA")))))</f>
        <v>4</v>
      </c>
      <c r="H10" s="94" t="s">
        <v>12</v>
      </c>
      <c r="I10" s="100">
        <f>IF($H10='[4]Rating Factors'!$A$24,'[4]Rating Factors'!$C$24,IF($H10='[4]Rating Factors'!$A$25,'[4]Rating Factors'!$C$25,IF($H10='[4]Rating Factors'!$A$26,'[4]Rating Factors'!$C$26,IF($H10='[4]Rating Factors'!$A$27,'[4]Rating Factors'!$C$27,IF($H10='[4]Rating Factors'!$A$28,'[4]Rating Factors'!$C$28,"NA")))))</f>
        <v>3</v>
      </c>
      <c r="J10" s="94" t="str">
        <f>IF(K10&gt;='[4]Rating Factors'!$C$41,'[4]Rating Factors'!$A$40,IF(K10&gt;='[4]Rating Factors'!$C$42,'[4]Rating Factors'!$A$41,IF(K10&gt;='[4]Rating Factors'!$C$43,'[4]Rating Factors'!$A$42,IF(K10&gt;='[4]Rating Factors'!$C$44,'[4]Rating Factors'!$A$43,IF(K10&lt;'[4]Rating Factors'!$C$44,'[4]Rating Factors'!$A$44,0)))))</f>
        <v>Medium</v>
      </c>
      <c r="K10" s="94">
        <f t="shared" si="0"/>
        <v>12</v>
      </c>
      <c r="L10" s="96" t="s">
        <v>552</v>
      </c>
      <c r="M10" s="94" t="s">
        <v>46</v>
      </c>
      <c r="N10" s="101">
        <f>IF(M10='[4]Rating Factors'!$A$32,'[4]Rating Factors'!$C$32,IF(M10='[4]Rating Factors'!$A$33,'[4]Rating Factors'!$C$33,IF(M10='[4]Rating Factors'!$A$34,'[4]Rating Factors'!$C$34,IF(M10='[4]Rating Factors'!$A$35,'[4]Rating Factors'!$C$35,IF(M10='[4]Rating Factors'!$A$36,'[4]Rating Factors'!$C$36,"NA")))))</f>
        <v>0.65</v>
      </c>
      <c r="O10" s="94" t="str">
        <f>IF($P10&gt;='[4]Rating Factors'!$F$41,'[4]Rating Factors'!$D$40,IF($P10&gt;='[4]Rating Factors'!$F$42,'[4]Rating Factors'!$D$41,IF($P10&gt;='[4]Rating Factors'!$F$43,'[4]Rating Factors'!$D$42,IF($P10&gt;='[4]Rating Factors'!$F$44,'[4]Rating Factors'!$D$43,IF($P10&lt;'[4]Rating Factors'!$F$44,'[4]Rating Factors'!$D$44,"NA")))))</f>
        <v>High</v>
      </c>
      <c r="P10" s="94">
        <f t="shared" si="1"/>
        <v>7.800000000000001</v>
      </c>
      <c r="Q10" s="96" t="s">
        <v>724</v>
      </c>
      <c r="R10" s="96" t="s">
        <v>725</v>
      </c>
      <c r="S10" s="97" t="s">
        <v>726</v>
      </c>
      <c r="T10" s="103" t="s">
        <v>307</v>
      </c>
    </row>
    <row r="11" spans="1:20" s="4" customFormat="1" ht="165">
      <c r="A11" s="91">
        <v>5</v>
      </c>
      <c r="B11" s="98" t="s">
        <v>541</v>
      </c>
      <c r="C11" s="97" t="s">
        <v>553</v>
      </c>
      <c r="D11" s="97" t="s">
        <v>554</v>
      </c>
      <c r="E11" s="97" t="s">
        <v>555</v>
      </c>
      <c r="F11" s="97" t="s">
        <v>41</v>
      </c>
      <c r="G11" s="97">
        <f>IF($F11='[4]Rating Factors'!$A$9,'[4]Rating Factors'!$A$10,IF($F11='[4]Rating Factors'!$A$12,'[4]Rating Factors'!$A$13,IF($F11='[4]Rating Factors'!$A$15,'[4]Rating Factors'!$A$16,IF($F11='[4]Rating Factors'!$A$17,'[4]Rating Factors'!$A$18,IF($F11='[4]Rating Factors'!$A$19,'[4]Rating Factors'!$A$20,"NA")))))</f>
        <v>5</v>
      </c>
      <c r="H11" s="97" t="s">
        <v>13</v>
      </c>
      <c r="I11" s="104">
        <f>IF($H11='[4]Rating Factors'!$A$24,'[4]Rating Factors'!$C$24,IF($H11='[4]Rating Factors'!$A$25,'[4]Rating Factors'!$C$25,IF($H11='[4]Rating Factors'!$A$26,'[4]Rating Factors'!$C$26,IF($H11='[4]Rating Factors'!$A$27,'[4]Rating Factors'!$C$27,IF($H11='[4]Rating Factors'!$A$28,'[4]Rating Factors'!$C$28,"NA")))))</f>
        <v>4</v>
      </c>
      <c r="J11" s="97" t="str">
        <f>IF(K11&gt;='[4]Rating Factors'!$C$41,'[4]Rating Factors'!$A$40,IF(K11&gt;='[4]Rating Factors'!$C$42,'[4]Rating Factors'!$A$41,IF(K11&gt;='[4]Rating Factors'!$C$43,'[4]Rating Factors'!$A$42,IF(K11&gt;='[4]Rating Factors'!$C$44,'[4]Rating Factors'!$A$43,IF(K11&lt;'[4]Rating Factors'!$C$44,'[4]Rating Factors'!$A$44,0)))))</f>
        <v>Maximum</v>
      </c>
      <c r="K11" s="97">
        <f t="shared" si="0"/>
        <v>20</v>
      </c>
      <c r="L11" s="97" t="s">
        <v>556</v>
      </c>
      <c r="M11" s="97" t="s">
        <v>46</v>
      </c>
      <c r="N11" s="105">
        <f>IF(M11='[4]Rating Factors'!$A$32,'[4]Rating Factors'!$C$32,IF(M11='[4]Rating Factors'!$A$33,'[4]Rating Factors'!$C$33,IF(M11='[4]Rating Factors'!$A$34,'[4]Rating Factors'!$C$34,IF(M11='[4]Rating Factors'!$A$35,'[4]Rating Factors'!$C$35,IF(M11='[4]Rating Factors'!$A$36,'[4]Rating Factors'!$C$36,"NA")))))</f>
        <v>0.65</v>
      </c>
      <c r="O11" s="97" t="str">
        <f>IF($P11&gt;='[4]Rating Factors'!$F$41,'[4]Rating Factors'!$D$40,IF($P11&gt;='[4]Rating Factors'!$F$42,'[4]Rating Factors'!$D$41,IF($P11&gt;='[4]Rating Factors'!$F$43,'[4]Rating Factors'!$D$42,IF($P11&gt;='[4]Rating Factors'!$F$44,'[4]Rating Factors'!$D$43,IF($P11&lt;'[4]Rating Factors'!$F$44,'[4]Rating Factors'!$D$44,"NA")))))</f>
        <v>Maximum</v>
      </c>
      <c r="P11" s="97">
        <f t="shared" si="1"/>
        <v>13</v>
      </c>
      <c r="Q11" s="96" t="s">
        <v>489</v>
      </c>
      <c r="R11" s="97" t="s">
        <v>557</v>
      </c>
      <c r="S11" s="97" t="s">
        <v>727</v>
      </c>
      <c r="T11" s="106" t="s">
        <v>307</v>
      </c>
    </row>
    <row r="12" spans="1:254" s="4" customFormat="1" ht="270">
      <c r="A12" s="91">
        <v>6</v>
      </c>
      <c r="B12" s="93" t="s">
        <v>541</v>
      </c>
      <c r="C12" s="93" t="s">
        <v>558</v>
      </c>
      <c r="D12" s="93" t="s">
        <v>559</v>
      </c>
      <c r="E12" s="93" t="s">
        <v>728</v>
      </c>
      <c r="F12" s="97" t="s">
        <v>62</v>
      </c>
      <c r="G12" s="97">
        <f>IF($F12='[4]Rating Factors'!$A$9,'[4]Rating Factors'!$A$10,IF($F12='[4]Rating Factors'!$A$12,'[4]Rating Factors'!$A$13,IF($F12='[4]Rating Factors'!$A$15,'[4]Rating Factors'!$A$16,IF($F12='[4]Rating Factors'!$A$17,'[4]Rating Factors'!$A$18,IF($F12='[4]Rating Factors'!$A$19,'[4]Rating Factors'!$A$20,"NA")))))</f>
        <v>4</v>
      </c>
      <c r="H12" s="97" t="s">
        <v>12</v>
      </c>
      <c r="I12" s="104">
        <f>IF($H12='[4]Rating Factors'!$A$24,'[4]Rating Factors'!$C$24,IF($H12='[4]Rating Factors'!$A$25,'[4]Rating Factors'!$C$25,IF($H12='[4]Rating Factors'!$A$26,'[4]Rating Factors'!$C$26,IF($H12='[4]Rating Factors'!$A$27,'[4]Rating Factors'!$C$27,IF($H12='[4]Rating Factors'!$A$28,'[4]Rating Factors'!$C$28,"NA")))))</f>
        <v>3</v>
      </c>
      <c r="J12" s="97" t="str">
        <f>IF(K12&gt;='[4]Rating Factors'!$C$41,'[4]Rating Factors'!$A$40,IF(K12&gt;='[4]Rating Factors'!$C$42,'[4]Rating Factors'!$A$41,IF(K12&gt;='[4]Rating Factors'!$C$43,'[4]Rating Factors'!$A$42,IF(K12&gt;='[4]Rating Factors'!$C$44,'[4]Rating Factors'!$A$43,IF(K12&lt;'[4]Rating Factors'!$C$44,'[4]Rating Factors'!$A$44,0)))))</f>
        <v>Medium</v>
      </c>
      <c r="K12" s="97">
        <f t="shared" si="0"/>
        <v>12</v>
      </c>
      <c r="L12" s="97" t="s">
        <v>560</v>
      </c>
      <c r="M12" s="97" t="s">
        <v>46</v>
      </c>
      <c r="N12" s="105">
        <f>IF(M12='[4]Rating Factors'!$A$32,'[4]Rating Factors'!$C$32,IF(M12='[4]Rating Factors'!$A$33,'[4]Rating Factors'!$C$33,IF(M12='[4]Rating Factors'!$A$34,'[4]Rating Factors'!$C$34,IF(M12='[4]Rating Factors'!$A$35,'[4]Rating Factors'!$C$35,IF(M12='[4]Rating Factors'!$A$36,'[4]Rating Factors'!$C$36,"NA")))))</f>
        <v>0.65</v>
      </c>
      <c r="O12" s="97" t="str">
        <f>IF($P12&gt;='[4]Rating Factors'!$F$41,'[4]Rating Factors'!$D$40,IF($P12&gt;='[4]Rating Factors'!$F$42,'[4]Rating Factors'!$D$41,IF($P12&gt;='[4]Rating Factors'!$F$43,'[4]Rating Factors'!$D$42,IF($P12&gt;='[4]Rating Factors'!$F$44,'[4]Rating Factors'!$D$43,IF($P12&lt;'[4]Rating Factors'!$F$44,'[4]Rating Factors'!$D$44,"NA")))))</f>
        <v>High</v>
      </c>
      <c r="P12" s="97">
        <f t="shared" si="1"/>
        <v>7.800000000000001</v>
      </c>
      <c r="Q12" s="93" t="s">
        <v>561</v>
      </c>
      <c r="R12" s="95" t="s">
        <v>562</v>
      </c>
      <c r="S12" s="95" t="s">
        <v>729</v>
      </c>
      <c r="T12" s="143" t="s">
        <v>307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3" spans="1:254" s="4" customFormat="1" ht="105">
      <c r="A13" s="142">
        <v>7</v>
      </c>
      <c r="B13" s="95" t="s">
        <v>541</v>
      </c>
      <c r="C13" s="95" t="s">
        <v>563</v>
      </c>
      <c r="D13" s="145" t="s">
        <v>564</v>
      </c>
      <c r="E13" s="95" t="s">
        <v>730</v>
      </c>
      <c r="F13" s="97" t="s">
        <v>62</v>
      </c>
      <c r="G13" s="97">
        <f>IF($F13='[4]Rating Factors'!$A$9,'[4]Rating Factors'!$A$10,IF($F13='[4]Rating Factors'!$A$12,'[4]Rating Factors'!$A$13,IF($F13='[4]Rating Factors'!$A$15,'[4]Rating Factors'!$A$16,IF($F13='[4]Rating Factors'!$A$17,'[4]Rating Factors'!$A$18,IF($F13='[4]Rating Factors'!$A$19,'[4]Rating Factors'!$A$20,"NA")))))</f>
        <v>4</v>
      </c>
      <c r="H13" s="97" t="s">
        <v>13</v>
      </c>
      <c r="I13" s="104">
        <f>IF($H13='[4]Rating Factors'!$A$24,'[4]Rating Factors'!$C$24,IF($H13='[4]Rating Factors'!$A$25,'[4]Rating Factors'!$C$25,IF($H13='[4]Rating Factors'!$A$26,'[4]Rating Factors'!$C$26,IF($H13='[4]Rating Factors'!$A$27,'[4]Rating Factors'!$C$27,IF($H13='[4]Rating Factors'!$A$28,'[4]Rating Factors'!$C$28,"NA")))))</f>
        <v>4</v>
      </c>
      <c r="J13" s="97" t="str">
        <f>IF(K13&gt;='[4]Rating Factors'!$C$41,'[4]Rating Factors'!$A$40,IF(K13&gt;='[4]Rating Factors'!$C$42,'[4]Rating Factors'!$A$41,IF(K13&gt;='[4]Rating Factors'!$C$43,'[4]Rating Factors'!$A$42,IF(K13&gt;='[4]Rating Factors'!$C$44,'[4]Rating Factors'!$A$43,IF(K13&lt;'[4]Rating Factors'!$C$44,'[4]Rating Factors'!$A$44,0)))))</f>
        <v>High</v>
      </c>
      <c r="K13" s="97">
        <f t="shared" si="0"/>
        <v>16</v>
      </c>
      <c r="L13" s="97" t="s">
        <v>565</v>
      </c>
      <c r="M13" s="97" t="s">
        <v>46</v>
      </c>
      <c r="N13" s="105">
        <f>IF(M13='[4]Rating Factors'!$A$32,'[4]Rating Factors'!$C$32,IF(M13='[4]Rating Factors'!$A$33,'[4]Rating Factors'!$C$33,IF(M13='[4]Rating Factors'!$A$34,'[4]Rating Factors'!$C$34,IF(M13='[4]Rating Factors'!$A$35,'[4]Rating Factors'!$C$35,IF(M13='[4]Rating Factors'!$A$36,'[4]Rating Factors'!$C$36,"NA")))))</f>
        <v>0.65</v>
      </c>
      <c r="O13" s="97" t="str">
        <f>IF($P13&gt;='[4]Rating Factors'!$F$41,'[4]Rating Factors'!$D$40,IF($P13&gt;='[4]Rating Factors'!$F$42,'[4]Rating Factors'!$D$41,IF($P13&gt;='[4]Rating Factors'!$F$43,'[4]Rating Factors'!$D$42,IF($P13&gt;='[4]Rating Factors'!$F$44,'[4]Rating Factors'!$D$43,IF($P13&lt;'[4]Rating Factors'!$F$44,'[4]Rating Factors'!$D$44,"NA")))))</f>
        <v>Maximum</v>
      </c>
      <c r="P13" s="97">
        <f t="shared" si="1"/>
        <v>10.4</v>
      </c>
      <c r="Q13" s="93" t="s">
        <v>566</v>
      </c>
      <c r="R13" s="95" t="s">
        <v>565</v>
      </c>
      <c r="S13" s="95" t="s">
        <v>567</v>
      </c>
      <c r="T13" s="143" t="s">
        <v>307</v>
      </c>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row>
    <row r="14" spans="1:254" s="4" customFormat="1" ht="180">
      <c r="A14" s="142">
        <v>8</v>
      </c>
      <c r="B14" s="95" t="s">
        <v>541</v>
      </c>
      <c r="C14" s="95" t="s">
        <v>568</v>
      </c>
      <c r="D14" s="145" t="s">
        <v>569</v>
      </c>
      <c r="E14" s="95" t="s">
        <v>570</v>
      </c>
      <c r="F14" s="97" t="s">
        <v>62</v>
      </c>
      <c r="G14" s="97">
        <f>IF($F14='[4]Rating Factors'!$A$9,'[4]Rating Factors'!$A$10,IF($F14='[4]Rating Factors'!$A$12,'[4]Rating Factors'!$A$13,IF($F14='[4]Rating Factors'!$A$15,'[4]Rating Factors'!$A$16,IF($F14='[4]Rating Factors'!$A$17,'[4]Rating Factors'!$A$18,IF($F14='[4]Rating Factors'!$A$19,'[4]Rating Factors'!$A$20,"NA")))))</f>
        <v>4</v>
      </c>
      <c r="H14" s="97" t="s">
        <v>13</v>
      </c>
      <c r="I14" s="104">
        <f>IF($H14='[4]Rating Factors'!$A$24,'[4]Rating Factors'!$C$24,IF($H14='[4]Rating Factors'!$A$25,'[4]Rating Factors'!$C$25,IF($H14='[4]Rating Factors'!$A$26,'[4]Rating Factors'!$C$26,IF($H14='[4]Rating Factors'!$A$27,'[4]Rating Factors'!$C$27,IF($H14='[4]Rating Factors'!$A$28,'[4]Rating Factors'!$C$28,"NA")))))</f>
        <v>4</v>
      </c>
      <c r="J14" s="97" t="str">
        <f>IF(K14&gt;='[4]Rating Factors'!$C$41,'[4]Rating Factors'!$A$40,IF(K14&gt;='[4]Rating Factors'!$C$42,'[4]Rating Factors'!$A$41,IF(K14&gt;='[4]Rating Factors'!$C$43,'[4]Rating Factors'!$A$42,IF(K14&gt;='[4]Rating Factors'!$C$44,'[4]Rating Factors'!$A$43,IF(K14&lt;'[4]Rating Factors'!$C$44,'[4]Rating Factors'!$A$44,0)))))</f>
        <v>High</v>
      </c>
      <c r="K14" s="97">
        <f t="shared" si="0"/>
        <v>16</v>
      </c>
      <c r="L14" s="97" t="s">
        <v>571</v>
      </c>
      <c r="M14" s="97" t="s">
        <v>46</v>
      </c>
      <c r="N14" s="105">
        <f>IF(M14='[4]Rating Factors'!$A$32,'[4]Rating Factors'!$C$32,IF(M14='[4]Rating Factors'!$A$33,'[4]Rating Factors'!$C$33,IF(M14='[4]Rating Factors'!$A$34,'[4]Rating Factors'!$C$34,IF(M14='[4]Rating Factors'!$A$35,'[4]Rating Factors'!$C$35,IF(M14='[4]Rating Factors'!$A$36,'[4]Rating Factors'!$C$36,"NA")))))</f>
        <v>0.65</v>
      </c>
      <c r="O14" s="97" t="str">
        <f>IF($P14&gt;='[4]Rating Factors'!$F$41,'[4]Rating Factors'!$D$40,IF($P14&gt;='[4]Rating Factors'!$F$42,'[4]Rating Factors'!$D$41,IF($P14&gt;='[4]Rating Factors'!$F$43,'[4]Rating Factors'!$D$42,IF($P14&gt;='[4]Rating Factors'!$F$44,'[4]Rating Factors'!$D$43,IF($P14&lt;'[4]Rating Factors'!$F$44,'[4]Rating Factors'!$D$44,"NA")))))</f>
        <v>Maximum</v>
      </c>
      <c r="P14" s="97">
        <f t="shared" si="1"/>
        <v>10.4</v>
      </c>
      <c r="Q14" s="93" t="s">
        <v>572</v>
      </c>
      <c r="R14" s="95" t="s">
        <v>573</v>
      </c>
      <c r="S14" s="95" t="s">
        <v>731</v>
      </c>
      <c r="T14" s="143" t="s">
        <v>307</v>
      </c>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row>
    <row r="15" spans="1:254" s="4" customFormat="1" ht="255">
      <c r="A15" s="142">
        <v>9</v>
      </c>
      <c r="B15" s="95" t="s">
        <v>541</v>
      </c>
      <c r="C15" s="95" t="s">
        <v>574</v>
      </c>
      <c r="D15" s="145" t="s">
        <v>573</v>
      </c>
      <c r="E15" s="95" t="s">
        <v>575</v>
      </c>
      <c r="F15" s="97" t="s">
        <v>62</v>
      </c>
      <c r="G15" s="97">
        <f>IF($F15='[4]Rating Factors'!$A$9,'[4]Rating Factors'!$A$10,IF($F15='[4]Rating Factors'!$A$12,'[4]Rating Factors'!$A$13,IF($F15='[4]Rating Factors'!$A$15,'[4]Rating Factors'!$A$16,IF($F15='[4]Rating Factors'!$A$17,'[4]Rating Factors'!$A$18,IF($F15='[4]Rating Factors'!$A$19,'[4]Rating Factors'!$A$20,"NA")))))</f>
        <v>4</v>
      </c>
      <c r="H15" s="97" t="s">
        <v>12</v>
      </c>
      <c r="I15" s="104">
        <f>IF($H15='[4]Rating Factors'!$A$24,'[4]Rating Factors'!$C$24,IF($H15='[4]Rating Factors'!$A$25,'[4]Rating Factors'!$C$25,IF($H15='[4]Rating Factors'!$A$26,'[4]Rating Factors'!$C$26,IF($H15='[4]Rating Factors'!$A$27,'[4]Rating Factors'!$C$27,IF($H15='[4]Rating Factors'!$A$28,'[4]Rating Factors'!$C$28,"NA")))))</f>
        <v>3</v>
      </c>
      <c r="J15" s="97" t="str">
        <f>IF(K15&gt;='[4]Rating Factors'!$C$41,'[4]Rating Factors'!$A$40,IF(K15&gt;='[4]Rating Factors'!$C$42,'[4]Rating Factors'!$A$41,IF(K15&gt;='[4]Rating Factors'!$C$43,'[4]Rating Factors'!$A$42,IF(K15&gt;='[4]Rating Factors'!$C$44,'[4]Rating Factors'!$A$43,IF(K15&lt;'[4]Rating Factors'!$C$44,'[4]Rating Factors'!$A$44,0)))))</f>
        <v>Medium</v>
      </c>
      <c r="K15" s="97">
        <f t="shared" si="0"/>
        <v>12</v>
      </c>
      <c r="L15" s="97" t="s">
        <v>576</v>
      </c>
      <c r="M15" s="97" t="s">
        <v>46</v>
      </c>
      <c r="N15" s="105">
        <f>IF(M15='[4]Rating Factors'!$A$32,'[4]Rating Factors'!$C$32,IF(M15='[4]Rating Factors'!$A$33,'[4]Rating Factors'!$C$33,IF(M15='[4]Rating Factors'!$A$34,'[4]Rating Factors'!$C$34,IF(M15='[4]Rating Factors'!$A$35,'[4]Rating Factors'!$C$35,IF(M15='[4]Rating Factors'!$A$36,'[4]Rating Factors'!$C$36,"NA")))))</f>
        <v>0.65</v>
      </c>
      <c r="O15" s="97" t="str">
        <f>IF($P15&gt;='[4]Rating Factors'!$F$41,'[4]Rating Factors'!$D$40,IF($P15&gt;='[4]Rating Factors'!$F$42,'[4]Rating Factors'!$D$41,IF($P15&gt;='[4]Rating Factors'!$F$43,'[4]Rating Factors'!$D$42,IF($P15&gt;='[4]Rating Factors'!$F$44,'[4]Rating Factors'!$D$43,IF($P15&lt;'[4]Rating Factors'!$F$44,'[4]Rating Factors'!$D$44,"NA")))))</f>
        <v>High</v>
      </c>
      <c r="P15" s="97">
        <f t="shared" si="1"/>
        <v>7.800000000000001</v>
      </c>
      <c r="Q15" s="93" t="s">
        <v>732</v>
      </c>
      <c r="R15" s="95" t="s">
        <v>577</v>
      </c>
      <c r="S15" s="95" t="s">
        <v>733</v>
      </c>
      <c r="T15" s="143" t="s">
        <v>307</v>
      </c>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row>
    <row r="16" spans="1:20" ht="245.25" customHeight="1">
      <c r="A16" s="142">
        <v>10</v>
      </c>
      <c r="B16" s="95" t="s">
        <v>196</v>
      </c>
      <c r="C16" s="95" t="s">
        <v>578</v>
      </c>
      <c r="D16" s="145" t="s">
        <v>734</v>
      </c>
      <c r="E16" s="95" t="s">
        <v>579</v>
      </c>
      <c r="F16" s="97" t="s">
        <v>41</v>
      </c>
      <c r="G16" s="97">
        <f>IF($F16='[4]Rating Factors'!$A$9,'[4]Rating Factors'!$A$10,IF($F16='[4]Rating Factors'!$A$12,'[4]Rating Factors'!$A$13,IF($F16='[4]Rating Factors'!$A$15,'[4]Rating Factors'!$A$16,IF($F16='[4]Rating Factors'!$A$17,'[4]Rating Factors'!$A$18,IF($F16='[4]Rating Factors'!$A$19,'[4]Rating Factors'!$A$20,"NA")))))</f>
        <v>5</v>
      </c>
      <c r="H16" s="97" t="s">
        <v>63</v>
      </c>
      <c r="I16" s="104">
        <f>IF($H16='[4]Rating Factors'!$A$24,'[4]Rating Factors'!$C$24,IF($H16='[4]Rating Factors'!$A$25,'[4]Rating Factors'!$C$25,IF($H16='[4]Rating Factors'!$A$26,'[4]Rating Factors'!$C$26,IF($H16='[4]Rating Factors'!$A$27,'[4]Rating Factors'!$C$27,IF($H16='[4]Rating Factors'!$A$28,'[4]Rating Factors'!$C$28,"NA")))))</f>
        <v>5</v>
      </c>
      <c r="J16" s="97" t="str">
        <f>IF(K16&gt;='[4]Rating Factors'!$C$41,'[4]Rating Factors'!$A$40,IF(K16&gt;='[4]Rating Factors'!$C$42,'[4]Rating Factors'!$A$41,IF(K16&gt;='[4]Rating Factors'!$C$43,'[4]Rating Factors'!$A$42,IF(K16&gt;='[4]Rating Factors'!$C$44,'[4]Rating Factors'!$A$43,IF(K16&lt;'[4]Rating Factors'!$C$44,'[4]Rating Factors'!$A$44,0)))))</f>
        <v>Maximum</v>
      </c>
      <c r="K16" s="97">
        <f t="shared" si="0"/>
        <v>25</v>
      </c>
      <c r="L16" s="97" t="s">
        <v>580</v>
      </c>
      <c r="M16" s="97" t="s">
        <v>46</v>
      </c>
      <c r="N16" s="105">
        <f>IF(M16='[4]Rating Factors'!$A$32,'[4]Rating Factors'!$C$32,IF(M16='[4]Rating Factors'!$A$33,'[4]Rating Factors'!$C$33,IF(M16='[4]Rating Factors'!$A$34,'[4]Rating Factors'!$C$34,IF(M16='[4]Rating Factors'!$A$35,'[4]Rating Factors'!$C$35,IF(M16='[4]Rating Factors'!$A$36,'[4]Rating Factors'!$C$36,"NA")))))</f>
        <v>0.65</v>
      </c>
      <c r="O16" s="97" t="str">
        <f>IF($P16&gt;='[4]Rating Factors'!$F$41,'[4]Rating Factors'!$D$40,IF($P16&gt;='[4]Rating Factors'!$F$42,'[4]Rating Factors'!$D$41,IF($P16&gt;='[4]Rating Factors'!$F$43,'[4]Rating Factors'!$D$42,IF($P16&gt;='[4]Rating Factors'!$F$44,'[4]Rating Factors'!$D$43,IF($P16&lt;'[4]Rating Factors'!$F$44,'[4]Rating Factors'!$D$44,"NA")))))</f>
        <v>Maximum</v>
      </c>
      <c r="P16" s="97">
        <f t="shared" si="1"/>
        <v>16.25</v>
      </c>
      <c r="Q16" s="93" t="s">
        <v>489</v>
      </c>
      <c r="R16" s="95" t="s">
        <v>581</v>
      </c>
      <c r="S16" s="95" t="s">
        <v>291</v>
      </c>
      <c r="T16" s="167" t="s">
        <v>735</v>
      </c>
    </row>
    <row r="17" spans="1:20" ht="210" customHeight="1">
      <c r="A17" s="142">
        <v>11</v>
      </c>
      <c r="B17" s="95" t="s">
        <v>196</v>
      </c>
      <c r="C17" s="95" t="s">
        <v>578</v>
      </c>
      <c r="D17" s="145" t="s">
        <v>582</v>
      </c>
      <c r="E17" s="95" t="s">
        <v>583</v>
      </c>
      <c r="F17" s="97" t="s">
        <v>41</v>
      </c>
      <c r="G17" s="97">
        <f>IF($F17='[4]Rating Factors'!$A$9,'[4]Rating Factors'!$A$10,IF($F17='[4]Rating Factors'!$A$12,'[4]Rating Factors'!$A$13,IF($F17='[4]Rating Factors'!$A$15,'[4]Rating Factors'!$A$16,IF($F17='[4]Rating Factors'!$A$17,'[4]Rating Factors'!$A$18,IF($F17='[4]Rating Factors'!$A$19,'[4]Rating Factors'!$A$20,"NA")))))</f>
        <v>5</v>
      </c>
      <c r="H17" s="97" t="s">
        <v>13</v>
      </c>
      <c r="I17" s="104">
        <f>IF($H17='[4]Rating Factors'!$A$24,'[4]Rating Factors'!$C$24,IF($H17='[4]Rating Factors'!$A$25,'[4]Rating Factors'!$C$25,IF($H17='[4]Rating Factors'!$A$26,'[4]Rating Factors'!$C$26,IF($H17='[4]Rating Factors'!$A$27,'[4]Rating Factors'!$C$27,IF($H17='[4]Rating Factors'!$A$28,'[4]Rating Factors'!$C$28,"NA")))))</f>
        <v>4</v>
      </c>
      <c r="J17" s="97" t="str">
        <f>IF(K17&gt;='[4]Rating Factors'!$C$41,'[4]Rating Factors'!$A$40,IF(K17&gt;='[4]Rating Factors'!$C$42,'[4]Rating Factors'!$A$41,IF(K17&gt;='[4]Rating Factors'!$C$43,'[4]Rating Factors'!$A$42,IF(K17&gt;='[4]Rating Factors'!$C$44,'[4]Rating Factors'!$A$43,IF(K17&lt;'[4]Rating Factors'!$C$44,'[4]Rating Factors'!$A$44,0)))))</f>
        <v>Maximum</v>
      </c>
      <c r="K17" s="97">
        <f t="shared" si="0"/>
        <v>20</v>
      </c>
      <c r="L17" s="97" t="s">
        <v>584</v>
      </c>
      <c r="M17" s="97" t="s">
        <v>48</v>
      </c>
      <c r="N17" s="105">
        <f>IF(M17='[4]Rating Factors'!$A$32,'[4]Rating Factors'!$C$32,IF(M17='[4]Rating Factors'!$A$33,'[4]Rating Factors'!$C$33,IF(M17='[4]Rating Factors'!$A$34,'[4]Rating Factors'!$C$34,IF(M17='[4]Rating Factors'!$A$35,'[4]Rating Factors'!$C$35,IF(M17='[4]Rating Factors'!$A$36,'[4]Rating Factors'!$C$36,"NA")))))</f>
        <v>0.8</v>
      </c>
      <c r="O17" s="97" t="str">
        <f>IF($P17&gt;='[4]Rating Factors'!$F$41,'[4]Rating Factors'!$D$40,IF($P17&gt;='[4]Rating Factors'!$F$42,'[4]Rating Factors'!$D$41,IF($P17&gt;='[4]Rating Factors'!$F$43,'[4]Rating Factors'!$D$42,IF($P17&gt;='[4]Rating Factors'!$F$44,'[4]Rating Factors'!$D$43,IF($P17&lt;'[4]Rating Factors'!$F$44,'[4]Rating Factors'!$D$44,"NA")))))</f>
        <v>Maximum</v>
      </c>
      <c r="P17" s="97">
        <f t="shared" si="1"/>
        <v>16</v>
      </c>
      <c r="Q17" s="93" t="s">
        <v>489</v>
      </c>
      <c r="R17" s="95" t="s">
        <v>585</v>
      </c>
      <c r="S17" s="95" t="s">
        <v>203</v>
      </c>
      <c r="T17" s="143" t="s">
        <v>307</v>
      </c>
    </row>
    <row r="18" spans="1:20" ht="409.5">
      <c r="A18" s="142">
        <v>12</v>
      </c>
      <c r="B18" s="95" t="s">
        <v>586</v>
      </c>
      <c r="C18" s="95" t="s">
        <v>326</v>
      </c>
      <c r="D18" s="145" t="s">
        <v>587</v>
      </c>
      <c r="E18" s="95" t="s">
        <v>588</v>
      </c>
      <c r="F18" s="97" t="s">
        <v>41</v>
      </c>
      <c r="G18" s="97">
        <f>IF($F18='[4]Rating Factors'!$A$9,'[4]Rating Factors'!$A$10,IF($F18='[4]Rating Factors'!$A$12,'[4]Rating Factors'!$A$13,IF($F18='[4]Rating Factors'!$A$15,'[4]Rating Factors'!$A$16,IF($F18='[4]Rating Factors'!$A$17,'[4]Rating Factors'!$A$18,IF($F18='[4]Rating Factors'!$A$19,'[4]Rating Factors'!$A$20,"NA")))))</f>
        <v>5</v>
      </c>
      <c r="H18" s="97" t="s">
        <v>13</v>
      </c>
      <c r="I18" s="104">
        <f>IF($H18='[4]Rating Factors'!$A$24,'[4]Rating Factors'!$C$24,IF($H18='[4]Rating Factors'!$A$25,'[4]Rating Factors'!$C$25,IF($H18='[4]Rating Factors'!$A$26,'[4]Rating Factors'!$C$26,IF($H18='[4]Rating Factors'!$A$27,'[4]Rating Factors'!$C$27,IF($H18='[4]Rating Factors'!$A$28,'[4]Rating Factors'!$C$28,"NA")))))</f>
        <v>4</v>
      </c>
      <c r="J18" s="97" t="str">
        <f>IF(K18&gt;='[4]Rating Factors'!$C$41,'[4]Rating Factors'!$A$40,IF(K18&gt;='[4]Rating Factors'!$C$42,'[4]Rating Factors'!$A$41,IF(K18&gt;='[4]Rating Factors'!$C$43,'[4]Rating Factors'!$A$42,IF(K18&gt;='[4]Rating Factors'!$C$44,'[4]Rating Factors'!$A$43,IF(K18&lt;'[4]Rating Factors'!$C$44,'[4]Rating Factors'!$A$44,0)))))</f>
        <v>Maximum</v>
      </c>
      <c r="K18" s="97">
        <f t="shared" si="0"/>
        <v>20</v>
      </c>
      <c r="L18" s="97" t="s">
        <v>589</v>
      </c>
      <c r="M18" s="97" t="s">
        <v>48</v>
      </c>
      <c r="N18" s="105">
        <f>IF(M18='[4]Rating Factors'!$A$32,'[4]Rating Factors'!$C$32,IF(M18='[4]Rating Factors'!$A$33,'[4]Rating Factors'!$C$33,IF(M18='[4]Rating Factors'!$A$34,'[4]Rating Factors'!$C$34,IF(M18='[4]Rating Factors'!$A$35,'[4]Rating Factors'!$C$35,IF(M18='[4]Rating Factors'!$A$36,'[4]Rating Factors'!$C$36,"NA")))))</f>
        <v>0.8</v>
      </c>
      <c r="O18" s="97" t="str">
        <f>IF($P18&gt;='[4]Rating Factors'!$F$41,'[4]Rating Factors'!$D$40,IF($P18&gt;='[4]Rating Factors'!$F$42,'[4]Rating Factors'!$D$41,IF($P18&gt;='[4]Rating Factors'!$F$43,'[4]Rating Factors'!$D$42,IF($P18&gt;='[4]Rating Factors'!$F$44,'[4]Rating Factors'!$D$43,IF($P18&lt;'[4]Rating Factors'!$F$44,'[4]Rating Factors'!$D$44,"NA")))))</f>
        <v>Maximum</v>
      </c>
      <c r="P18" s="97">
        <f t="shared" si="1"/>
        <v>16</v>
      </c>
      <c r="Q18" s="93" t="s">
        <v>489</v>
      </c>
      <c r="R18" s="95" t="s">
        <v>590</v>
      </c>
      <c r="S18" s="95" t="s">
        <v>591</v>
      </c>
      <c r="T18" s="143" t="s">
        <v>307</v>
      </c>
    </row>
    <row r="19" spans="1:20" ht="330">
      <c r="A19" s="142">
        <v>13</v>
      </c>
      <c r="B19" s="95" t="s">
        <v>541</v>
      </c>
      <c r="C19" s="95" t="s">
        <v>553</v>
      </c>
      <c r="D19" s="145" t="s">
        <v>592</v>
      </c>
      <c r="E19" s="95" t="s">
        <v>593</v>
      </c>
      <c r="F19" s="97" t="s">
        <v>41</v>
      </c>
      <c r="G19" s="97">
        <f>IF($F19='[4]Rating Factors'!$A$9,'[4]Rating Factors'!$A$10,IF($F19='[4]Rating Factors'!$A$12,'[4]Rating Factors'!$A$13,IF($F19='[4]Rating Factors'!$A$15,'[4]Rating Factors'!$A$16,IF($F19='[4]Rating Factors'!$A$17,'[4]Rating Factors'!$A$18,IF($F19='[4]Rating Factors'!$A$19,'[4]Rating Factors'!$A$20,"NA")))))</f>
        <v>5</v>
      </c>
      <c r="H19" s="97" t="s">
        <v>13</v>
      </c>
      <c r="I19" s="104">
        <f>IF($H19='[4]Rating Factors'!$A$24,'[4]Rating Factors'!$C$24,IF($H19='[4]Rating Factors'!$A$25,'[4]Rating Factors'!$C$25,IF($H19='[4]Rating Factors'!$A$26,'[4]Rating Factors'!$C$26,IF($H19='[4]Rating Factors'!$A$27,'[4]Rating Factors'!$C$27,IF($H19='[4]Rating Factors'!$A$28,'[4]Rating Factors'!$C$28,"NA")))))</f>
        <v>4</v>
      </c>
      <c r="J19" s="97" t="str">
        <f>IF(K19&gt;='[4]Rating Factors'!$C$41,'[4]Rating Factors'!$A$40,IF(K19&gt;='[4]Rating Factors'!$C$42,'[4]Rating Factors'!$A$41,IF(K19&gt;='[4]Rating Factors'!$C$43,'[4]Rating Factors'!$A$42,IF(K19&gt;='[4]Rating Factors'!$C$44,'[4]Rating Factors'!$A$43,IF(K19&lt;'[4]Rating Factors'!$C$44,'[4]Rating Factors'!$A$44,0)))))</f>
        <v>Maximum</v>
      </c>
      <c r="K19" s="97">
        <f t="shared" si="0"/>
        <v>20</v>
      </c>
      <c r="L19" s="97" t="s">
        <v>594</v>
      </c>
      <c r="M19" s="97" t="s">
        <v>46</v>
      </c>
      <c r="N19" s="105">
        <f>IF(M19='[4]Rating Factors'!$A$32,'[4]Rating Factors'!$C$32,IF(M19='[4]Rating Factors'!$A$33,'[4]Rating Factors'!$C$33,IF(M19='[4]Rating Factors'!$A$34,'[4]Rating Factors'!$C$34,IF(M19='[4]Rating Factors'!$A$35,'[4]Rating Factors'!$C$35,IF(M19='[4]Rating Factors'!$A$36,'[4]Rating Factors'!$C$36,"NA")))))</f>
        <v>0.65</v>
      </c>
      <c r="O19" s="97" t="str">
        <f>IF($P19&gt;='[4]Rating Factors'!$F$41,'[4]Rating Factors'!$D$40,IF($P19&gt;='[4]Rating Factors'!$F$42,'[4]Rating Factors'!$D$41,IF($P19&gt;='[4]Rating Factors'!$F$43,'[4]Rating Factors'!$D$42,IF($P19&gt;='[4]Rating Factors'!$F$44,'[4]Rating Factors'!$D$43,IF($P19&lt;'[4]Rating Factors'!$F$44,'[4]Rating Factors'!$D$44,"NA")))))</f>
        <v>Maximum</v>
      </c>
      <c r="P19" s="97">
        <f t="shared" si="1"/>
        <v>13</v>
      </c>
      <c r="Q19" s="93" t="s">
        <v>489</v>
      </c>
      <c r="R19" s="95" t="s">
        <v>595</v>
      </c>
      <c r="S19" s="95" t="s">
        <v>591</v>
      </c>
      <c r="T19" s="143" t="s">
        <v>307</v>
      </c>
    </row>
    <row r="20" spans="3:13" ht="26.25">
      <c r="C20" s="11" t="s">
        <v>0</v>
      </c>
      <c r="D20" s="11" t="s">
        <v>1</v>
      </c>
      <c r="E20" s="11" t="s">
        <v>4</v>
      </c>
      <c r="F20" s="11"/>
      <c r="J20" s="3"/>
      <c r="M20" s="82"/>
    </row>
    <row r="21" spans="3:13" ht="12.75">
      <c r="C21" s="5" t="s">
        <v>35</v>
      </c>
      <c r="D21" s="5" t="s">
        <v>35</v>
      </c>
      <c r="E21" s="5" t="s">
        <v>35</v>
      </c>
      <c r="F21" s="80"/>
      <c r="J21" s="3"/>
      <c r="M21" s="82"/>
    </row>
    <row r="22" spans="3:13" ht="12.75">
      <c r="C22" s="5" t="s">
        <v>41</v>
      </c>
      <c r="D22" s="5" t="s">
        <v>63</v>
      </c>
      <c r="E22" s="5" t="str">
        <f>'Rating Factors'!A32</f>
        <v>Very good</v>
      </c>
      <c r="F22" s="80"/>
      <c r="J22" s="3"/>
      <c r="M22" s="82"/>
    </row>
    <row r="23" spans="3:13" ht="12.75">
      <c r="C23" s="5" t="s">
        <v>62</v>
      </c>
      <c r="D23" s="5" t="str">
        <f>'Rating Factors'!A25</f>
        <v>Likely</v>
      </c>
      <c r="E23" s="5" t="str">
        <f>'Rating Factors'!A33</f>
        <v>Good</v>
      </c>
      <c r="F23" s="80"/>
      <c r="J23" s="3"/>
      <c r="M23" s="82"/>
    </row>
    <row r="24" spans="3:13" ht="12.75">
      <c r="C24" s="5" t="s">
        <v>12</v>
      </c>
      <c r="D24" s="5" t="s">
        <v>12</v>
      </c>
      <c r="E24" s="5" t="str">
        <f>'Rating Factors'!A34</f>
        <v>Satisfactory</v>
      </c>
      <c r="F24" s="80"/>
      <c r="J24" s="3"/>
      <c r="M24" s="82"/>
    </row>
    <row r="25" spans="3:13" ht="12.75">
      <c r="C25" s="5" t="s">
        <v>11</v>
      </c>
      <c r="D25" s="5" t="str">
        <f>'Rating Factors'!A27</f>
        <v>Unlikely</v>
      </c>
      <c r="E25" s="5" t="str">
        <f>'Rating Factors'!A35</f>
        <v>Weak</v>
      </c>
      <c r="F25" s="80"/>
      <c r="J25" s="3"/>
      <c r="M25" s="82"/>
    </row>
    <row r="26" spans="3:13" ht="12.75">
      <c r="C26" s="5" t="s">
        <v>54</v>
      </c>
      <c r="D26" s="5" t="str">
        <f>'Rating Factors'!A28</f>
        <v>Rare</v>
      </c>
      <c r="E26" s="5" t="str">
        <f>'Rating Factors'!A36</f>
        <v>Unsatisfactory</v>
      </c>
      <c r="F26" s="80"/>
      <c r="J26" s="3"/>
      <c r="M26" s="82"/>
    </row>
    <row r="27" spans="3:13" ht="12.75">
      <c r="C27" s="4"/>
      <c r="D27" s="4"/>
      <c r="E27" s="4"/>
      <c r="F27" s="4"/>
      <c r="J27" s="3"/>
      <c r="M27" s="82"/>
    </row>
    <row r="28" ht="12.75">
      <c r="M28" s="82"/>
    </row>
    <row r="29" ht="12.75">
      <c r="M29" s="82"/>
    </row>
    <row r="30" ht="12.75">
      <c r="M30" s="82"/>
    </row>
    <row r="31" ht="12.75">
      <c r="M31" s="82"/>
    </row>
    <row r="32" ht="12.75">
      <c r="M32" s="82"/>
    </row>
    <row r="33" ht="12.75">
      <c r="M33" s="82"/>
    </row>
    <row r="34" ht="12.75">
      <c r="M34" s="82"/>
    </row>
    <row r="35" ht="12.75">
      <c r="M35" s="82"/>
    </row>
    <row r="36" ht="12.75">
      <c r="M36" s="82"/>
    </row>
    <row r="37" ht="12.75">
      <c r="M37" s="82"/>
    </row>
    <row r="38" ht="12.75">
      <c r="M38" s="82"/>
    </row>
    <row r="39" ht="12.75">
      <c r="M39" s="82"/>
    </row>
    <row r="40" ht="12.75">
      <c r="M40" s="82"/>
    </row>
    <row r="41" ht="12.75">
      <c r="M41" s="82"/>
    </row>
    <row r="42" ht="12.75">
      <c r="M42" s="82"/>
    </row>
    <row r="43" ht="12.75">
      <c r="M43" s="82"/>
    </row>
    <row r="44" ht="12.75">
      <c r="M44" s="82"/>
    </row>
    <row r="45" ht="12.75">
      <c r="M45" s="82"/>
    </row>
    <row r="46" ht="12.75">
      <c r="M46" s="82"/>
    </row>
    <row r="47" ht="12.75">
      <c r="M47" s="82"/>
    </row>
    <row r="48" ht="12.75">
      <c r="M48" s="82"/>
    </row>
    <row r="49" ht="12.75">
      <c r="M49" s="82"/>
    </row>
    <row r="50" ht="12.75">
      <c r="M50" s="82"/>
    </row>
    <row r="51" ht="12.75">
      <c r="M51" s="82"/>
    </row>
    <row r="52" ht="12.75">
      <c r="M52" s="82"/>
    </row>
    <row r="53" ht="12.75">
      <c r="M53" s="82"/>
    </row>
    <row r="54" ht="12.75">
      <c r="M54" s="82"/>
    </row>
    <row r="55" ht="12.75">
      <c r="M55" s="82"/>
    </row>
    <row r="56" ht="12.75">
      <c r="M56" s="82"/>
    </row>
    <row r="57" ht="12.75">
      <c r="M57" s="82"/>
    </row>
    <row r="58" ht="12.75">
      <c r="M58" s="82"/>
    </row>
    <row r="59" ht="12.75">
      <c r="M59" s="82"/>
    </row>
    <row r="60" ht="12.75">
      <c r="M60" s="82"/>
    </row>
    <row r="61" ht="12.75">
      <c r="M61" s="82"/>
    </row>
    <row r="62" ht="12.75">
      <c r="M62" s="82"/>
    </row>
    <row r="63" ht="12.75">
      <c r="M63" s="82"/>
    </row>
    <row r="64" ht="12.75">
      <c r="M64" s="82"/>
    </row>
    <row r="65" ht="12.75">
      <c r="M65" s="82"/>
    </row>
    <row r="66" ht="12.75">
      <c r="M66" s="82"/>
    </row>
    <row r="67" ht="12.75">
      <c r="M67" s="82"/>
    </row>
    <row r="68" ht="12.75">
      <c r="M68" s="82"/>
    </row>
    <row r="69" ht="12.75">
      <c r="M69" s="82"/>
    </row>
    <row r="70" ht="12.75">
      <c r="M70" s="82"/>
    </row>
    <row r="71" ht="12.75">
      <c r="M71" s="82"/>
    </row>
    <row r="72" ht="12.75">
      <c r="M72" s="82"/>
    </row>
  </sheetData>
  <sheetProtection/>
  <dataValidations count="3">
    <dataValidation type="list" allowBlank="1" showInputMessage="1" showErrorMessage="1" sqref="M7:M19">
      <formula1>$E$21:$E$26</formula1>
    </dataValidation>
    <dataValidation type="list" allowBlank="1" showInputMessage="1" showErrorMessage="1" sqref="H7:H19">
      <formula1>$D$21:$D$26</formula1>
    </dataValidation>
    <dataValidation type="list" allowBlank="1" showInputMessage="1" showErrorMessage="1" sqref="F7:F19">
      <formula1>$C$21:$C$26</formula1>
    </dataValidation>
  </dataValidations>
  <printOptions/>
  <pageMargins left="0.3937007874015748" right="0.3937007874015748" top="0.3937007874015748" bottom="0.3937007874015748" header="0.1968503937007874" footer="0.1968503937007874"/>
  <pageSetup horizontalDpi="600" verticalDpi="600" orientation="landscape" paperSize="9" scale="43" r:id="rId1"/>
  <headerFooter alignWithMargins="0">
    <oddFooter>&amp;L&amp;F&amp;CPage &amp;P of &amp;N&amp;R&amp;D</oddFooter>
  </headerFooter>
</worksheet>
</file>

<file path=xl/worksheets/sheet19.xml><?xml version="1.0" encoding="utf-8"?>
<worksheet xmlns="http://schemas.openxmlformats.org/spreadsheetml/2006/main" xmlns:r="http://schemas.openxmlformats.org/officeDocument/2006/relationships">
  <dimension ref="A1:V75"/>
  <sheetViews>
    <sheetView showGridLines="0" zoomScale="85" zoomScaleNormal="85" zoomScalePageLayoutView="0" workbookViewId="0" topLeftCell="A1">
      <pane xSplit="4" ySplit="5" topLeftCell="L7" activePane="bottomRight" state="frozen"/>
      <selection pane="topLeft" activeCell="A5" sqref="A5"/>
      <selection pane="topRight" activeCell="E5" sqref="E5"/>
      <selection pane="bottomLeft" activeCell="A6" sqref="A6"/>
      <selection pane="bottomRight" activeCell="Q10" sqref="Q10"/>
    </sheetView>
  </sheetViews>
  <sheetFormatPr defaultColWidth="9.140625" defaultRowHeight="12.75"/>
  <cols>
    <col min="1" max="1" width="8.421875" style="3" customWidth="1"/>
    <col min="2" max="2" width="15.140625" style="3" customWidth="1"/>
    <col min="3" max="3" width="14.421875" style="3" customWidth="1"/>
    <col min="4" max="4" width="18.8515625" style="3" customWidth="1"/>
    <col min="5" max="5" width="18.57421875" style="3" customWidth="1"/>
    <col min="6" max="6" width="21.421875" style="3" bestFit="1" customWidth="1"/>
    <col min="7" max="7" width="14.7109375" style="3" customWidth="1"/>
    <col min="8" max="8" width="10.28125" style="3" customWidth="1"/>
    <col min="9" max="9" width="15.57421875" style="3" customWidth="1"/>
    <col min="10" max="10" width="11.421875" style="12" customWidth="1"/>
    <col min="11" max="11" width="15.140625" style="3" customWidth="1"/>
    <col min="12" max="12" width="14.421875" style="3" customWidth="1"/>
    <col min="13" max="13" width="31.421875" style="81" customWidth="1"/>
    <col min="14" max="14" width="17.8515625" style="3" bestFit="1" customWidth="1"/>
    <col min="15" max="15" width="13.421875" style="3" customWidth="1"/>
    <col min="16" max="16" width="14.140625" style="3" bestFit="1" customWidth="1"/>
    <col min="17" max="17" width="15.28125" style="3" customWidth="1"/>
    <col min="18" max="18" width="16.00390625" style="3" customWidth="1"/>
    <col min="19" max="19" width="25.421875" style="3" customWidth="1"/>
    <col min="20" max="20" width="16.8515625" style="3" customWidth="1"/>
    <col min="21" max="21" width="13.7109375" style="13" bestFit="1" customWidth="1"/>
    <col min="22" max="22" width="9.140625" style="3" customWidth="1"/>
    <col min="23" max="23" width="15.8515625" style="3" customWidth="1"/>
    <col min="24" max="24" width="13.8515625" style="3" customWidth="1"/>
    <col min="25" max="25" width="16.421875" style="3" customWidth="1"/>
    <col min="26" max="16384" width="9.140625" style="3" customWidth="1"/>
  </cols>
  <sheetData>
    <row r="1" spans="1:13" ht="12.75">
      <c r="A1" s="2" t="str">
        <f>Cover!B3</f>
        <v>Greater Tzaneen Municipality</v>
      </c>
      <c r="B1" s="2"/>
      <c r="M1" s="144"/>
    </row>
    <row r="2" spans="1:13" ht="12.75">
      <c r="A2" s="2" t="s">
        <v>628</v>
      </c>
      <c r="B2" s="2"/>
      <c r="M2" s="144"/>
    </row>
    <row r="3" spans="1:13" ht="12.75">
      <c r="A3" s="2" t="str">
        <f>Cover!B7</f>
        <v>2021/ 2022 FY</v>
      </c>
      <c r="B3" s="2"/>
      <c r="M3" s="144"/>
    </row>
    <row r="4" ht="12.75">
      <c r="M4" s="144"/>
    </row>
    <row r="5" spans="1:21" s="2" customFormat="1" ht="67.5" customHeight="1">
      <c r="A5" s="83" t="s">
        <v>170</v>
      </c>
      <c r="B5" s="83" t="s">
        <v>173</v>
      </c>
      <c r="C5" s="83" t="s">
        <v>59</v>
      </c>
      <c r="D5" s="83" t="s">
        <v>105</v>
      </c>
      <c r="E5" s="107" t="s">
        <v>178</v>
      </c>
      <c r="F5" s="83" t="s">
        <v>176</v>
      </c>
      <c r="G5" s="83" t="s">
        <v>0</v>
      </c>
      <c r="H5" s="84"/>
      <c r="I5" s="83" t="s">
        <v>1</v>
      </c>
      <c r="J5" s="85"/>
      <c r="K5" s="83" t="s">
        <v>108</v>
      </c>
      <c r="L5" s="83"/>
      <c r="M5" s="83" t="s">
        <v>5</v>
      </c>
      <c r="N5" s="83" t="s">
        <v>67</v>
      </c>
      <c r="O5" s="83"/>
      <c r="P5" s="83" t="s">
        <v>6</v>
      </c>
      <c r="Q5" s="83"/>
      <c r="R5" s="83" t="s">
        <v>107</v>
      </c>
      <c r="S5" s="83" t="s">
        <v>7</v>
      </c>
      <c r="T5" s="83" t="s">
        <v>106</v>
      </c>
      <c r="U5" s="86" t="s">
        <v>8</v>
      </c>
    </row>
    <row r="6" spans="1:22" s="14" customFormat="1" ht="195" hidden="1">
      <c r="A6" s="87" t="s">
        <v>85</v>
      </c>
      <c r="B6" s="87" t="s">
        <v>111</v>
      </c>
      <c r="C6" s="87" t="s">
        <v>112</v>
      </c>
      <c r="D6" s="87" t="s">
        <v>113</v>
      </c>
      <c r="E6" s="87" t="s">
        <v>84</v>
      </c>
      <c r="F6" s="88" t="s">
        <v>177</v>
      </c>
      <c r="G6" s="87" t="s">
        <v>114</v>
      </c>
      <c r="H6" s="87" t="s">
        <v>86</v>
      </c>
      <c r="I6" s="87" t="s">
        <v>109</v>
      </c>
      <c r="J6" s="87" t="s">
        <v>87</v>
      </c>
      <c r="K6" s="87" t="s">
        <v>88</v>
      </c>
      <c r="L6" s="87" t="s">
        <v>97</v>
      </c>
      <c r="M6" s="89" t="s">
        <v>115</v>
      </c>
      <c r="N6" s="87" t="s">
        <v>95</v>
      </c>
      <c r="O6" s="87" t="s">
        <v>96</v>
      </c>
      <c r="P6" s="87" t="s">
        <v>98</v>
      </c>
      <c r="Q6" s="87" t="s">
        <v>99</v>
      </c>
      <c r="R6" s="90" t="s">
        <v>174</v>
      </c>
      <c r="S6" s="90" t="s">
        <v>7</v>
      </c>
      <c r="T6" s="90" t="s">
        <v>175</v>
      </c>
      <c r="U6" s="90" t="s">
        <v>8</v>
      </c>
      <c r="V6" s="166"/>
    </row>
    <row r="7" spans="1:22" s="4" customFormat="1" ht="285">
      <c r="A7" s="91">
        <v>1</v>
      </c>
      <c r="B7" s="92" t="s">
        <v>666</v>
      </c>
      <c r="C7" s="93" t="s">
        <v>667</v>
      </c>
      <c r="D7" s="93" t="s">
        <v>668</v>
      </c>
      <c r="E7" s="93" t="s">
        <v>669</v>
      </c>
      <c r="F7" s="96" t="s">
        <v>670</v>
      </c>
      <c r="G7" s="94" t="s">
        <v>41</v>
      </c>
      <c r="H7" s="94">
        <f>IF($G7='[4]Rating Factors'!$A$9,'[4]Rating Factors'!$A$10,IF($G7='[4]Rating Factors'!$A$12,'[4]Rating Factors'!$A$13,IF($G7='[4]Rating Factors'!$A$15,'[4]Rating Factors'!$A$16,IF($G7='[4]Rating Factors'!$A$17,'[4]Rating Factors'!$A$18,IF($G7='[4]Rating Factors'!$A$19,'[4]Rating Factors'!$A$20,"NA")))))</f>
        <v>5</v>
      </c>
      <c r="I7" s="94" t="s">
        <v>63</v>
      </c>
      <c r="J7" s="100">
        <f>IF($I7='[4]Rating Factors'!$A$24,'[4]Rating Factors'!$C$24,IF($I7='[4]Rating Factors'!$A$25,'[4]Rating Factors'!$C$25,IF($I7='[4]Rating Factors'!$A$26,'[4]Rating Factors'!$C$26,IF($I7='[4]Rating Factors'!$A$27,'[4]Rating Factors'!$C$27,IF($I7='[4]Rating Factors'!$A$28,'[4]Rating Factors'!$C$28,"NA")))))</f>
        <v>5</v>
      </c>
      <c r="K7" s="94" t="str">
        <f>IF(L7&gt;='[4]Rating Factors'!$C$41,'[4]Rating Factors'!$A$40,IF(L7&gt;='[4]Rating Factors'!$C$42,'[4]Rating Factors'!$A$41,IF(L7&gt;='[4]Rating Factors'!$C$43,'[4]Rating Factors'!$A$42,IF(L7&gt;='[4]Rating Factors'!$C$44,'[4]Rating Factors'!$A$43,IF(L7&lt;'[4]Rating Factors'!$C$44,'[4]Rating Factors'!$A$44,0)))))</f>
        <v>Maximum</v>
      </c>
      <c r="L7" s="94">
        <f aca="true" t="shared" si="0" ref="L7:L13">H7*J7</f>
        <v>25</v>
      </c>
      <c r="M7" s="96" t="s">
        <v>671</v>
      </c>
      <c r="N7" s="94" t="s">
        <v>46</v>
      </c>
      <c r="O7" s="101">
        <f>IF(N7='[4]Rating Factors'!$A$32,'[4]Rating Factors'!$C$32,IF(N7='[4]Rating Factors'!$A$33,'[4]Rating Factors'!$C$33,IF(N7='[4]Rating Factors'!$A$34,'[4]Rating Factors'!$C$34,IF(N7='[4]Rating Factors'!$A$35,'[4]Rating Factors'!$C$35,IF(N7='[4]Rating Factors'!$A$36,'[4]Rating Factors'!$C$36,"NA")))))</f>
        <v>0.65</v>
      </c>
      <c r="P7" s="94" t="str">
        <f>IF($Q7&gt;='[4]Rating Factors'!$F$41,'[4]Rating Factors'!$D$40,IF($Q7&gt;='[4]Rating Factors'!$F$42,'[4]Rating Factors'!$D$41,IF($Q7&gt;='[4]Rating Factors'!$F$43,'[4]Rating Factors'!$D$42,IF($Q7&gt;='[4]Rating Factors'!$F$44,'[4]Rating Factors'!$D$43,IF($Q7&lt;'[4]Rating Factors'!$F$44,'[4]Rating Factors'!$D$44,"NA")))))</f>
        <v>Maximum</v>
      </c>
      <c r="Q7" s="94">
        <f aca="true" t="shared" si="1" ref="Q7:Q13">L7*O7</f>
        <v>16.25</v>
      </c>
      <c r="R7" s="96" t="s">
        <v>572</v>
      </c>
      <c r="S7" s="96" t="s">
        <v>672</v>
      </c>
      <c r="T7" s="97" t="s">
        <v>673</v>
      </c>
      <c r="U7" s="102" t="s">
        <v>307</v>
      </c>
      <c r="V7" s="163"/>
    </row>
    <row r="8" spans="1:22" s="4" customFormat="1" ht="285">
      <c r="A8" s="91">
        <v>2</v>
      </c>
      <c r="B8" s="121" t="s">
        <v>666</v>
      </c>
      <c r="C8" s="93" t="s">
        <v>667</v>
      </c>
      <c r="D8" s="96" t="s">
        <v>674</v>
      </c>
      <c r="E8" s="96" t="s">
        <v>675</v>
      </c>
      <c r="F8" s="96" t="s">
        <v>676</v>
      </c>
      <c r="G8" s="94" t="s">
        <v>41</v>
      </c>
      <c r="H8" s="94">
        <f>IF($G8='[4]Rating Factors'!$A$9,'[4]Rating Factors'!$A$10,IF($G8='[4]Rating Factors'!$A$12,'[4]Rating Factors'!$A$13,IF($G8='[4]Rating Factors'!$A$15,'[4]Rating Factors'!$A$16,IF($G8='[4]Rating Factors'!$A$17,'[4]Rating Factors'!$A$18,IF($G8='[4]Rating Factors'!$A$19,'[4]Rating Factors'!$A$20,"NA")))))</f>
        <v>5</v>
      </c>
      <c r="I8" s="94" t="s">
        <v>63</v>
      </c>
      <c r="J8" s="100">
        <f>IF($I8='[4]Rating Factors'!$A$24,'[4]Rating Factors'!$C$24,IF($I8='[4]Rating Factors'!$A$25,'[4]Rating Factors'!$C$25,IF($I8='[4]Rating Factors'!$A$26,'[4]Rating Factors'!$C$26,IF($I8='[4]Rating Factors'!$A$27,'[4]Rating Factors'!$C$27,IF($I8='[4]Rating Factors'!$A$28,'[4]Rating Factors'!$C$28,"NA")))))</f>
        <v>5</v>
      </c>
      <c r="K8" s="94" t="str">
        <f>IF(L8&gt;='[4]Rating Factors'!$C$41,'[4]Rating Factors'!$A$40,IF(L8&gt;='[4]Rating Factors'!$C$42,'[4]Rating Factors'!$A$41,IF(L8&gt;='[4]Rating Factors'!$C$43,'[4]Rating Factors'!$A$42,IF(L8&gt;='[4]Rating Factors'!$C$44,'[4]Rating Factors'!$A$43,IF(L8&lt;'[4]Rating Factors'!$C$44,'[4]Rating Factors'!$A$44,0)))))</f>
        <v>Maximum</v>
      </c>
      <c r="L8" s="94">
        <f t="shared" si="0"/>
        <v>25</v>
      </c>
      <c r="M8" s="97" t="s">
        <v>677</v>
      </c>
      <c r="N8" s="94" t="s">
        <v>46</v>
      </c>
      <c r="O8" s="101">
        <f>IF(N8='[4]Rating Factors'!$A$32,'[4]Rating Factors'!$C$32,IF(N8='[4]Rating Factors'!$A$33,'[4]Rating Factors'!$C$33,IF(N8='[4]Rating Factors'!$A$34,'[4]Rating Factors'!$C$34,IF(N8='[4]Rating Factors'!$A$35,'[4]Rating Factors'!$C$35,IF(N8='[4]Rating Factors'!$A$36,'[4]Rating Factors'!$C$36,"NA")))))</f>
        <v>0.65</v>
      </c>
      <c r="P8" s="94" t="str">
        <f>IF($Q8&gt;='[4]Rating Factors'!$F$41,'[4]Rating Factors'!$D$40,IF($Q8&gt;='[4]Rating Factors'!$F$42,'[4]Rating Factors'!$D$41,IF($Q8&gt;='[4]Rating Factors'!$F$43,'[4]Rating Factors'!$D$42,IF($Q8&gt;='[4]Rating Factors'!$F$44,'[4]Rating Factors'!$D$43,IF($Q8&lt;'[4]Rating Factors'!$F$44,'[4]Rating Factors'!$D$44,"NA")))))</f>
        <v>Maximum</v>
      </c>
      <c r="Q8" s="94">
        <f t="shared" si="1"/>
        <v>16.25</v>
      </c>
      <c r="R8" s="96" t="s">
        <v>572</v>
      </c>
      <c r="S8" s="122" t="s">
        <v>678</v>
      </c>
      <c r="T8" s="97" t="s">
        <v>679</v>
      </c>
      <c r="U8" s="103" t="s">
        <v>307</v>
      </c>
      <c r="V8" s="163"/>
    </row>
    <row r="9" spans="1:22" s="4" customFormat="1" ht="285">
      <c r="A9" s="91">
        <v>3</v>
      </c>
      <c r="B9" s="95" t="s">
        <v>666</v>
      </c>
      <c r="C9" s="97" t="s">
        <v>680</v>
      </c>
      <c r="D9" s="112" t="s">
        <v>681</v>
      </c>
      <c r="E9" s="112" t="s">
        <v>682</v>
      </c>
      <c r="F9" s="112" t="s">
        <v>683</v>
      </c>
      <c r="G9" s="94" t="s">
        <v>12</v>
      </c>
      <c r="H9" s="94">
        <f>IF($G9='[2]Rating Factors'!$A$9,'[2]Rating Factors'!$A$10,IF($G9='[2]Rating Factors'!$A$12,'[2]Rating Factors'!$A$13,IF($G9='[2]Rating Factors'!$A$15,'[2]Rating Factors'!$A$16,IF($G9='[2]Rating Factors'!$A$17,'[2]Rating Factors'!$A$18,IF($G9='[2]Rating Factors'!$A$19,'[2]Rating Factors'!$A$20,"NA")))))</f>
        <v>3</v>
      </c>
      <c r="I9" s="94" t="s">
        <v>63</v>
      </c>
      <c r="J9" s="100">
        <f>IF($I9='[2]Rating Factors'!$A$24,'[2]Rating Factors'!$C$24,IF($I9='[2]Rating Factors'!$A$25,'[2]Rating Factors'!$C$25,IF($I9='[2]Rating Factors'!$A$26,'[2]Rating Factors'!$C$26,IF($I9='[2]Rating Factors'!$A$27,'[2]Rating Factors'!$C$27,IF($I9='[2]Rating Factors'!$A$28,'[2]Rating Factors'!$C$28,"NA")))))</f>
        <v>5</v>
      </c>
      <c r="K9" s="94" t="str">
        <f>IF(L9&gt;='[2]Rating Factors'!$C$41,'[2]Rating Factors'!$A$40,IF(L9&gt;='[2]Rating Factors'!$C$42,'[2]Rating Factors'!$A$41,IF(L9&gt;='[2]Rating Factors'!$C$43,'[2]Rating Factors'!$A$42,IF(L9&gt;='[2]Rating Factors'!$C$44,'[2]Rating Factors'!$A$43,IF(L9&lt;'[2]Rating Factors'!$C$44,'[2]Rating Factors'!$A$44,0)))))</f>
        <v>High</v>
      </c>
      <c r="L9" s="94">
        <f t="shared" si="0"/>
        <v>15</v>
      </c>
      <c r="M9" s="123" t="s">
        <v>684</v>
      </c>
      <c r="N9" s="94" t="s">
        <v>46</v>
      </c>
      <c r="O9" s="101">
        <f>IF(N9='[2]Rating Factors'!$A$32,'[2]Rating Factors'!$C$32,IF(N9='[2]Rating Factors'!$A$33,'[2]Rating Factors'!$C$33,IF(N9='[2]Rating Factors'!$A$34,'[2]Rating Factors'!$C$34,IF(N9='[2]Rating Factors'!$A$35,'[2]Rating Factors'!$C$35,IF(N9='[2]Rating Factors'!$A$36,'[2]Rating Factors'!$C$36,"NA")))))</f>
        <v>0.65</v>
      </c>
      <c r="P9" s="94" t="str">
        <f>IF($Q9&gt;='[2]Rating Factors'!$F$41,'[2]Rating Factors'!$D$40,IF($Q9&gt;='[2]Rating Factors'!$F$42,'[2]Rating Factors'!$D$41,IF($Q9&gt;='[2]Rating Factors'!$F$43,'[2]Rating Factors'!$D$42,IF($Q9&gt;='[2]Rating Factors'!$F$44,'[2]Rating Factors'!$D$43,IF($Q9&lt;'[2]Rating Factors'!$F$44,'[2]Rating Factors'!$D$44,"NA")))))</f>
        <v>High</v>
      </c>
      <c r="Q9" s="94">
        <f t="shared" si="1"/>
        <v>9.75</v>
      </c>
      <c r="R9" s="96" t="s">
        <v>685</v>
      </c>
      <c r="S9" s="97" t="s">
        <v>686</v>
      </c>
      <c r="T9" s="97" t="s">
        <v>687</v>
      </c>
      <c r="U9" s="103" t="s">
        <v>307</v>
      </c>
      <c r="V9" s="163"/>
    </row>
    <row r="10" spans="1:22" s="4" customFormat="1" ht="285">
      <c r="A10" s="91">
        <v>4</v>
      </c>
      <c r="B10" s="95" t="s">
        <v>666</v>
      </c>
      <c r="C10" s="97" t="s">
        <v>688</v>
      </c>
      <c r="D10" s="93" t="s">
        <v>689</v>
      </c>
      <c r="E10" s="93" t="s">
        <v>690</v>
      </c>
      <c r="F10" s="96" t="s">
        <v>676</v>
      </c>
      <c r="G10" s="97" t="s">
        <v>62</v>
      </c>
      <c r="H10" s="94">
        <f>IF($G10='[4]Rating Factors'!$A$9,'[4]Rating Factors'!$A$10,IF($G10='[4]Rating Factors'!$A$12,'[4]Rating Factors'!$A$13,IF($G10='[4]Rating Factors'!$A$15,'[4]Rating Factors'!$A$16,IF($G10='[4]Rating Factors'!$A$17,'[4]Rating Factors'!$A$18,IF($G10='[4]Rating Factors'!$A$19,'[4]Rating Factors'!$A$20,"NA")))))</f>
        <v>4</v>
      </c>
      <c r="I10" s="94" t="s">
        <v>63</v>
      </c>
      <c r="J10" s="100">
        <f>IF($I10='[4]Rating Factors'!$A$24,'[4]Rating Factors'!$C$24,IF($I10='[4]Rating Factors'!$A$25,'[4]Rating Factors'!$C$25,IF($I10='[4]Rating Factors'!$A$26,'[4]Rating Factors'!$C$26,IF($I10='[4]Rating Factors'!$A$27,'[4]Rating Factors'!$C$27,IF($I10='[4]Rating Factors'!$A$28,'[4]Rating Factors'!$C$28,"NA")))))</f>
        <v>5</v>
      </c>
      <c r="K10" s="94" t="str">
        <f>IF(L10&gt;='[4]Rating Factors'!$C$41,'[4]Rating Factors'!$A$40,IF(L10&gt;='[4]Rating Factors'!$C$42,'[4]Rating Factors'!$A$41,IF(L10&gt;='[4]Rating Factors'!$C$43,'[4]Rating Factors'!$A$42,IF(L10&gt;='[4]Rating Factors'!$C$44,'[4]Rating Factors'!$A$43,IF(L10&lt;'[4]Rating Factors'!$C$44,'[4]Rating Factors'!$A$44,0)))))</f>
        <v>Maximum</v>
      </c>
      <c r="L10" s="94">
        <f t="shared" si="0"/>
        <v>20</v>
      </c>
      <c r="M10" s="96" t="s">
        <v>691</v>
      </c>
      <c r="N10" s="94" t="s">
        <v>46</v>
      </c>
      <c r="O10" s="101">
        <f>IF(N10='[4]Rating Factors'!$A$32,'[4]Rating Factors'!$C$32,IF(N10='[4]Rating Factors'!$A$33,'[4]Rating Factors'!$C$33,IF(N10='[4]Rating Factors'!$A$34,'[4]Rating Factors'!$C$34,IF(N10='[4]Rating Factors'!$A$35,'[4]Rating Factors'!$C$35,IF(N10='[4]Rating Factors'!$A$36,'[4]Rating Factors'!$C$36,"NA")))))</f>
        <v>0.65</v>
      </c>
      <c r="P10" s="94" t="str">
        <f>IF($Q10&gt;='[4]Rating Factors'!$F$41,'[4]Rating Factors'!$D$40,IF($Q10&gt;='[4]Rating Factors'!$F$42,'[4]Rating Factors'!$D$41,IF($Q10&gt;='[4]Rating Factors'!$F$43,'[4]Rating Factors'!$D$42,IF($Q10&gt;='[4]Rating Factors'!$F$44,'[4]Rating Factors'!$D$43,IF($Q10&lt;'[4]Rating Factors'!$F$44,'[4]Rating Factors'!$D$44,"NA")))))</f>
        <v>Maximum</v>
      </c>
      <c r="Q10" s="94">
        <f t="shared" si="1"/>
        <v>13</v>
      </c>
      <c r="R10" s="96" t="s">
        <v>572</v>
      </c>
      <c r="S10" s="96" t="s">
        <v>692</v>
      </c>
      <c r="T10" s="97" t="s">
        <v>693</v>
      </c>
      <c r="U10" s="103" t="s">
        <v>307</v>
      </c>
      <c r="V10" s="164"/>
    </row>
    <row r="11" spans="1:22" s="4" customFormat="1" ht="300">
      <c r="A11" s="91">
        <v>5</v>
      </c>
      <c r="B11" s="98" t="s">
        <v>666</v>
      </c>
      <c r="C11" s="97" t="s">
        <v>694</v>
      </c>
      <c r="D11" s="97" t="s">
        <v>695</v>
      </c>
      <c r="E11" s="97" t="s">
        <v>696</v>
      </c>
      <c r="F11" s="97" t="s">
        <v>697</v>
      </c>
      <c r="G11" s="97" t="s">
        <v>41</v>
      </c>
      <c r="H11" s="97">
        <f>IF($G11='[4]Rating Factors'!$A$9,'[4]Rating Factors'!$A$10,IF($G11='[4]Rating Factors'!$A$12,'[4]Rating Factors'!$A$13,IF($G11='[4]Rating Factors'!$A$15,'[4]Rating Factors'!$A$16,IF($G11='[4]Rating Factors'!$A$17,'[4]Rating Factors'!$A$18,IF($G11='[4]Rating Factors'!$A$19,'[4]Rating Factors'!$A$20,"NA")))))</f>
        <v>5</v>
      </c>
      <c r="I11" s="97" t="s">
        <v>63</v>
      </c>
      <c r="J11" s="104">
        <f>IF($I11='[4]Rating Factors'!$A$24,'[4]Rating Factors'!$C$24,IF($I11='[4]Rating Factors'!$A$25,'[4]Rating Factors'!$C$25,IF($I11='[4]Rating Factors'!$A$26,'[4]Rating Factors'!$C$26,IF($I11='[4]Rating Factors'!$A$27,'[4]Rating Factors'!$C$27,IF($I11='[4]Rating Factors'!$A$28,'[4]Rating Factors'!$C$28,"NA")))))</f>
        <v>5</v>
      </c>
      <c r="K11" s="97" t="str">
        <f>IF(L11&gt;='[4]Rating Factors'!$C$41,'[4]Rating Factors'!$A$40,IF(L11&gt;='[4]Rating Factors'!$C$42,'[4]Rating Factors'!$A$41,IF(L11&gt;='[4]Rating Factors'!$C$43,'[4]Rating Factors'!$A$42,IF(L11&gt;='[4]Rating Factors'!$C$44,'[4]Rating Factors'!$A$43,IF(L11&lt;'[4]Rating Factors'!$C$44,'[4]Rating Factors'!$A$44,0)))))</f>
        <v>Maximum</v>
      </c>
      <c r="L11" s="97">
        <f t="shared" si="0"/>
        <v>25</v>
      </c>
      <c r="M11" s="97" t="s">
        <v>698</v>
      </c>
      <c r="N11" s="97" t="s">
        <v>48</v>
      </c>
      <c r="O11" s="105">
        <f>IF(N11='[4]Rating Factors'!$A$32,'[4]Rating Factors'!$C$32,IF(N11='[4]Rating Factors'!$A$33,'[4]Rating Factors'!$C$33,IF(N11='[4]Rating Factors'!$A$34,'[4]Rating Factors'!$C$34,IF(N11='[4]Rating Factors'!$A$35,'[4]Rating Factors'!$C$35,IF(N11='[4]Rating Factors'!$A$36,'[4]Rating Factors'!$C$36,"NA")))))</f>
        <v>0.8</v>
      </c>
      <c r="P11" s="97" t="str">
        <f>IF($Q11&gt;='[4]Rating Factors'!$F$41,'[4]Rating Factors'!$D$40,IF($Q11&gt;='[4]Rating Factors'!$F$42,'[4]Rating Factors'!$D$41,IF($Q11&gt;='[4]Rating Factors'!$F$43,'[4]Rating Factors'!$D$42,IF($Q11&gt;='[4]Rating Factors'!$F$44,'[4]Rating Factors'!$D$43,IF($Q11&lt;'[4]Rating Factors'!$F$44,'[4]Rating Factors'!$D$44,"NA")))))</f>
        <v>Maximum</v>
      </c>
      <c r="Q11" s="97">
        <f t="shared" si="1"/>
        <v>20</v>
      </c>
      <c r="R11" s="96" t="s">
        <v>572</v>
      </c>
      <c r="S11" s="97" t="s">
        <v>699</v>
      </c>
      <c r="T11" s="97" t="s">
        <v>700</v>
      </c>
      <c r="U11" s="106" t="s">
        <v>307</v>
      </c>
      <c r="V11" s="163"/>
    </row>
    <row r="12" spans="1:22" s="4" customFormat="1" ht="285">
      <c r="A12" s="91">
        <v>6</v>
      </c>
      <c r="B12" s="93" t="s">
        <v>666</v>
      </c>
      <c r="C12" s="93" t="s">
        <v>701</v>
      </c>
      <c r="D12" s="93" t="s">
        <v>702</v>
      </c>
      <c r="E12" s="93" t="s">
        <v>703</v>
      </c>
      <c r="F12" s="93" t="s">
        <v>704</v>
      </c>
      <c r="G12" s="97" t="s">
        <v>41</v>
      </c>
      <c r="H12" s="97">
        <f>IF($G12='[4]Rating Factors'!$A$9,'[4]Rating Factors'!$A$10,IF($G12='[4]Rating Factors'!$A$12,'[4]Rating Factors'!$A$13,IF($G12='[4]Rating Factors'!$A$15,'[4]Rating Factors'!$A$16,IF($G12='[4]Rating Factors'!$A$17,'[4]Rating Factors'!$A$18,IF($G12='[4]Rating Factors'!$A$19,'[4]Rating Factors'!$A$20,"NA")))))</f>
        <v>5</v>
      </c>
      <c r="I12" s="97" t="s">
        <v>63</v>
      </c>
      <c r="J12" s="104">
        <f>IF($I12='[4]Rating Factors'!$A$24,'[4]Rating Factors'!$C$24,IF($I12='[4]Rating Factors'!$A$25,'[4]Rating Factors'!$C$25,IF($I12='[4]Rating Factors'!$A$26,'[4]Rating Factors'!$C$26,IF($I12='[4]Rating Factors'!$A$27,'[4]Rating Factors'!$C$27,IF($I12='[4]Rating Factors'!$A$28,'[4]Rating Factors'!$C$28,"NA")))))</f>
        <v>5</v>
      </c>
      <c r="K12" s="97" t="str">
        <f>IF(L12&gt;='[4]Rating Factors'!$C$41,'[4]Rating Factors'!$A$40,IF(L12&gt;='[4]Rating Factors'!$C$42,'[4]Rating Factors'!$A$41,IF(L12&gt;='[4]Rating Factors'!$C$43,'[4]Rating Factors'!$A$42,IF(L12&gt;='[4]Rating Factors'!$C$44,'[4]Rating Factors'!$A$43,IF(L12&lt;'[4]Rating Factors'!$C$44,'[4]Rating Factors'!$A$44,0)))))</f>
        <v>Maximum</v>
      </c>
      <c r="L12" s="97">
        <f t="shared" si="0"/>
        <v>25</v>
      </c>
      <c r="M12" s="97" t="s">
        <v>705</v>
      </c>
      <c r="N12" s="97" t="s">
        <v>46</v>
      </c>
      <c r="O12" s="105">
        <f>IF(N12='[4]Rating Factors'!$A$32,'[4]Rating Factors'!$C$32,IF(N12='[4]Rating Factors'!$A$33,'[4]Rating Factors'!$C$33,IF(N12='[4]Rating Factors'!$A$34,'[4]Rating Factors'!$C$34,IF(N12='[4]Rating Factors'!$A$35,'[4]Rating Factors'!$C$35,IF(N12='[4]Rating Factors'!$A$36,'[4]Rating Factors'!$C$36,"NA")))))</f>
        <v>0.65</v>
      </c>
      <c r="P12" s="97" t="str">
        <f>IF($Q12&gt;='[4]Rating Factors'!$F$41,'[4]Rating Factors'!$D$40,IF($Q12&gt;='[4]Rating Factors'!$F$42,'[4]Rating Factors'!$D$41,IF($Q12&gt;='[4]Rating Factors'!$F$43,'[4]Rating Factors'!$D$42,IF($Q12&gt;='[4]Rating Factors'!$F$44,'[4]Rating Factors'!$D$43,IF($Q12&lt;'[4]Rating Factors'!$F$44,'[4]Rating Factors'!$D$44,"NA")))))</f>
        <v>Maximum</v>
      </c>
      <c r="Q12" s="97">
        <f t="shared" si="1"/>
        <v>16.25</v>
      </c>
      <c r="R12" s="93" t="s">
        <v>706</v>
      </c>
      <c r="S12" s="95" t="s">
        <v>707</v>
      </c>
      <c r="T12" s="95" t="s">
        <v>708</v>
      </c>
      <c r="U12" s="143" t="s">
        <v>307</v>
      </c>
      <c r="V12" s="162"/>
    </row>
    <row r="13" spans="1:22" ht="285">
      <c r="A13" s="142">
        <v>7</v>
      </c>
      <c r="B13" s="129" t="s">
        <v>666</v>
      </c>
      <c r="C13" s="165" t="s">
        <v>709</v>
      </c>
      <c r="D13" s="95" t="s">
        <v>710</v>
      </c>
      <c r="E13" s="95" t="s">
        <v>711</v>
      </c>
      <c r="F13" s="95" t="s">
        <v>712</v>
      </c>
      <c r="G13" s="97" t="s">
        <v>12</v>
      </c>
      <c r="H13" s="97">
        <f>IF($G13='[4]Rating Factors'!$A$9,'[4]Rating Factors'!$A$10,IF($G13='[4]Rating Factors'!$A$12,'[4]Rating Factors'!$A$13,IF($G13='[4]Rating Factors'!$A$15,'[4]Rating Factors'!$A$16,IF($G13='[4]Rating Factors'!$A$17,'[4]Rating Factors'!$A$18,IF($G13='[4]Rating Factors'!$A$19,'[4]Rating Factors'!$A$20,"NA")))))</f>
        <v>3</v>
      </c>
      <c r="I13" s="97" t="s">
        <v>63</v>
      </c>
      <c r="J13" s="104">
        <f>IF($I13='[4]Rating Factors'!$A$24,'[4]Rating Factors'!$C$24,IF($I13='[4]Rating Factors'!$A$25,'[4]Rating Factors'!$C$25,IF($I13='[4]Rating Factors'!$A$26,'[4]Rating Factors'!$C$26,IF($I13='[4]Rating Factors'!$A$27,'[4]Rating Factors'!$C$27,IF($I13='[4]Rating Factors'!$A$28,'[4]Rating Factors'!$C$28,"NA")))))</f>
        <v>5</v>
      </c>
      <c r="K13" s="97" t="str">
        <f>IF(L13&gt;='[4]Rating Factors'!$C$41,'[4]Rating Factors'!$A$40,IF(L13&gt;='[4]Rating Factors'!$C$42,'[4]Rating Factors'!$A$41,IF(L13&gt;='[4]Rating Factors'!$C$43,'[4]Rating Factors'!$A$42,IF(L13&gt;='[4]Rating Factors'!$C$44,'[4]Rating Factors'!$A$43,IF(L13&lt;'[4]Rating Factors'!$C$44,'[4]Rating Factors'!$A$44,0)))))</f>
        <v>High</v>
      </c>
      <c r="L13" s="97">
        <f t="shared" si="0"/>
        <v>15</v>
      </c>
      <c r="M13" s="97" t="s">
        <v>713</v>
      </c>
      <c r="N13" s="97" t="s">
        <v>48</v>
      </c>
      <c r="O13" s="105">
        <f>IF(N13='[4]Rating Factors'!$A$32,'[4]Rating Factors'!$C$32,IF(N13='[4]Rating Factors'!$A$33,'[4]Rating Factors'!$C$33,IF(N13='[4]Rating Factors'!$A$34,'[4]Rating Factors'!$C$34,IF(N13='[4]Rating Factors'!$A$35,'[4]Rating Factors'!$C$35,IF(N13='[4]Rating Factors'!$A$36,'[4]Rating Factors'!$C$36,"NA")))))</f>
        <v>0.8</v>
      </c>
      <c r="P13" s="97" t="str">
        <f>IF($Q13&gt;='[4]Rating Factors'!$F$41,'[4]Rating Factors'!$D$40,IF($Q13&gt;='[4]Rating Factors'!$F$42,'[4]Rating Factors'!$D$41,IF($Q13&gt;='[4]Rating Factors'!$F$43,'[4]Rating Factors'!$D$42,IF($Q13&gt;='[4]Rating Factors'!$F$44,'[4]Rating Factors'!$D$43,IF($Q13&lt;'[4]Rating Factors'!$F$44,'[4]Rating Factors'!$D$44,"NA")))))</f>
        <v>Maximum</v>
      </c>
      <c r="Q13" s="97">
        <f t="shared" si="1"/>
        <v>12</v>
      </c>
      <c r="R13" s="93" t="s">
        <v>566</v>
      </c>
      <c r="S13" s="95" t="s">
        <v>714</v>
      </c>
      <c r="T13" s="95" t="s">
        <v>708</v>
      </c>
      <c r="U13" s="143" t="s">
        <v>307</v>
      </c>
      <c r="V13" s="162"/>
    </row>
    <row r="14" spans="3:21" ht="26.25">
      <c r="C14" s="11" t="s">
        <v>0</v>
      </c>
      <c r="D14" s="11" t="s">
        <v>1</v>
      </c>
      <c r="E14" s="11" t="s">
        <v>4</v>
      </c>
      <c r="F14" s="11"/>
      <c r="J14" s="3"/>
      <c r="M14" s="82"/>
      <c r="U14" s="3"/>
    </row>
    <row r="15" spans="3:21" ht="12.75">
      <c r="C15" s="5" t="s">
        <v>35</v>
      </c>
      <c r="D15" s="5" t="s">
        <v>35</v>
      </c>
      <c r="E15" s="5" t="s">
        <v>35</v>
      </c>
      <c r="F15" s="80"/>
      <c r="J15" s="3"/>
      <c r="M15" s="82"/>
      <c r="U15" s="3"/>
    </row>
    <row r="16" spans="3:21" ht="12.75">
      <c r="C16" s="5" t="s">
        <v>41</v>
      </c>
      <c r="D16" s="5" t="s">
        <v>63</v>
      </c>
      <c r="E16" s="5" t="str">
        <f>'Rating Factors'!A32</f>
        <v>Very good</v>
      </c>
      <c r="F16" s="80"/>
      <c r="J16" s="3"/>
      <c r="L16" s="141"/>
      <c r="M16" s="82"/>
      <c r="U16" s="3"/>
    </row>
    <row r="17" spans="3:21" ht="12.75">
      <c r="C17" s="5" t="s">
        <v>62</v>
      </c>
      <c r="D17" s="5" t="str">
        <f>'Rating Factors'!A25</f>
        <v>Likely</v>
      </c>
      <c r="E17" s="5" t="str">
        <f>'Rating Factors'!A33</f>
        <v>Good</v>
      </c>
      <c r="F17" s="80"/>
      <c r="J17" s="3"/>
      <c r="M17" s="82"/>
      <c r="U17" s="3"/>
    </row>
    <row r="18" spans="3:21" ht="12.75">
      <c r="C18" s="5" t="s">
        <v>12</v>
      </c>
      <c r="D18" s="5" t="s">
        <v>12</v>
      </c>
      <c r="E18" s="5" t="str">
        <f>'Rating Factors'!A34</f>
        <v>Satisfactory</v>
      </c>
      <c r="F18" s="80"/>
      <c r="J18" s="3"/>
      <c r="M18" s="82"/>
      <c r="U18" s="3"/>
    </row>
    <row r="19" spans="3:21" ht="12.75">
      <c r="C19" s="5" t="s">
        <v>11</v>
      </c>
      <c r="D19" s="5" t="str">
        <f>'Rating Factors'!A27</f>
        <v>Unlikely</v>
      </c>
      <c r="E19" s="5" t="str">
        <f>'Rating Factors'!A35</f>
        <v>Weak</v>
      </c>
      <c r="F19" s="80"/>
      <c r="J19" s="3"/>
      <c r="M19" s="82"/>
      <c r="U19" s="3"/>
    </row>
    <row r="20" spans="3:21" ht="12.75">
      <c r="C20" s="5" t="s">
        <v>54</v>
      </c>
      <c r="D20" s="5" t="str">
        <f>'Rating Factors'!A28</f>
        <v>Rare</v>
      </c>
      <c r="E20" s="5" t="str">
        <f>'Rating Factors'!A36</f>
        <v>Unsatisfactory</v>
      </c>
      <c r="F20" s="80"/>
      <c r="J20" s="3"/>
      <c r="M20" s="82"/>
      <c r="U20" s="3"/>
    </row>
    <row r="21" spans="3:21" ht="12.75">
      <c r="C21" s="4"/>
      <c r="D21" s="4"/>
      <c r="E21" s="4"/>
      <c r="F21" s="4"/>
      <c r="J21" s="3"/>
      <c r="M21" s="82"/>
      <c r="U21" s="3"/>
    </row>
    <row r="22" ht="12.75">
      <c r="M22" s="82"/>
    </row>
    <row r="23" ht="12.75">
      <c r="M23" s="82"/>
    </row>
    <row r="24" ht="12.75">
      <c r="M24" s="82"/>
    </row>
    <row r="25" ht="12.75">
      <c r="M25" s="82"/>
    </row>
    <row r="26" ht="12.75">
      <c r="M26" s="82"/>
    </row>
    <row r="27" ht="12.75">
      <c r="M27" s="82"/>
    </row>
    <row r="28" ht="12.75">
      <c r="M28" s="82"/>
    </row>
    <row r="29" ht="12.75">
      <c r="M29" s="82"/>
    </row>
    <row r="30" ht="12.75">
      <c r="M30" s="82"/>
    </row>
    <row r="31" ht="12.75">
      <c r="M31" s="82"/>
    </row>
    <row r="32" ht="12.75">
      <c r="M32" s="82"/>
    </row>
    <row r="33" ht="12.75">
      <c r="M33" s="82"/>
    </row>
    <row r="34" ht="12.75">
      <c r="M34" s="82"/>
    </row>
    <row r="35" ht="12.75">
      <c r="M35" s="82"/>
    </row>
    <row r="36" ht="12.75">
      <c r="M36" s="82"/>
    </row>
    <row r="37" ht="12.75">
      <c r="M37" s="82"/>
    </row>
    <row r="38" ht="12.75">
      <c r="M38" s="82"/>
    </row>
    <row r="39" ht="12.75">
      <c r="M39" s="82"/>
    </row>
    <row r="40" ht="12.75">
      <c r="M40" s="82"/>
    </row>
    <row r="41" ht="12.75">
      <c r="M41" s="82"/>
    </row>
    <row r="42" ht="12.75">
      <c r="M42" s="82"/>
    </row>
    <row r="43" ht="12.75">
      <c r="M43" s="82"/>
    </row>
    <row r="44" ht="12.75">
      <c r="M44" s="82"/>
    </row>
    <row r="45" ht="12.75">
      <c r="M45" s="82"/>
    </row>
    <row r="46" ht="12.75">
      <c r="M46" s="82"/>
    </row>
    <row r="47" ht="12.75">
      <c r="M47" s="82"/>
    </row>
    <row r="48" ht="12.75">
      <c r="M48" s="82"/>
    </row>
    <row r="49" ht="12.75">
      <c r="M49" s="82"/>
    </row>
    <row r="50" ht="12.75">
      <c r="M50" s="82"/>
    </row>
    <row r="51" ht="12.75">
      <c r="M51" s="82"/>
    </row>
    <row r="52" ht="12.75">
      <c r="M52" s="82"/>
    </row>
    <row r="53" ht="12.75">
      <c r="M53" s="82"/>
    </row>
    <row r="54" ht="12.75">
      <c r="M54" s="82"/>
    </row>
    <row r="55" ht="12.75">
      <c r="M55" s="82"/>
    </row>
    <row r="56" ht="12.75">
      <c r="M56" s="82"/>
    </row>
    <row r="57" ht="12.75">
      <c r="M57" s="82"/>
    </row>
    <row r="58" ht="12.75">
      <c r="M58" s="82"/>
    </row>
    <row r="59" ht="12.75">
      <c r="M59" s="82"/>
    </row>
    <row r="60" ht="12.75">
      <c r="M60" s="82"/>
    </row>
    <row r="61" ht="12.75">
      <c r="M61" s="82"/>
    </row>
    <row r="62" ht="12.75">
      <c r="M62" s="82"/>
    </row>
    <row r="63" ht="12.75">
      <c r="M63" s="82"/>
    </row>
    <row r="64" ht="12.75">
      <c r="M64" s="82"/>
    </row>
    <row r="65" ht="12.75">
      <c r="M65" s="82"/>
    </row>
    <row r="66" ht="12.75">
      <c r="M66" s="82"/>
    </row>
    <row r="67" ht="12.75">
      <c r="M67" s="82"/>
    </row>
    <row r="68" ht="12.75">
      <c r="M68" s="82"/>
    </row>
    <row r="69" ht="12.75">
      <c r="M69" s="82"/>
    </row>
    <row r="70" ht="12.75">
      <c r="M70" s="82"/>
    </row>
    <row r="71" ht="12.75">
      <c r="M71" s="82"/>
    </row>
    <row r="72" ht="12.75">
      <c r="M72" s="82"/>
    </row>
    <row r="73" ht="12.75">
      <c r="M73" s="82"/>
    </row>
    <row r="74" ht="12.75">
      <c r="M74" s="82"/>
    </row>
    <row r="75" ht="12.75">
      <c r="M75" s="82"/>
    </row>
  </sheetData>
  <sheetProtection/>
  <dataValidations count="3">
    <dataValidation type="list" allowBlank="1" showInputMessage="1" showErrorMessage="1" sqref="G7:G13">
      <formula1>$C$17:$C$22</formula1>
    </dataValidation>
    <dataValidation type="list" allowBlank="1" showInputMessage="1" showErrorMessage="1" sqref="I7:I13">
      <formula1>$D$17:$D$22</formula1>
    </dataValidation>
    <dataValidation type="list" allowBlank="1" showInputMessage="1" showErrorMessage="1" sqref="N7:N13">
      <formula1>$E$17:$E$22</formula1>
    </dataValidation>
  </dataValidations>
  <printOptions/>
  <pageMargins left="0.3937007874015748" right="0.3937007874015748" top="0.3937007874015748" bottom="0.3937007874015748" header="0.1968503937007874" footer="0.1968503937007874"/>
  <pageSetup horizontalDpi="600" verticalDpi="600" orientation="landscape" paperSize="9" scale="43" r:id="rId1"/>
  <headerFooter alignWithMargins="0">
    <oddFooter>&amp;L&amp;F&amp;CPage &amp;P of &amp;N&amp;R&amp;D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2"/>
  <sheetViews>
    <sheetView showGridLines="0" zoomScalePageLayoutView="0" workbookViewId="0" topLeftCell="A1">
      <selection activeCell="B22" sqref="B22"/>
    </sheetView>
  </sheetViews>
  <sheetFormatPr defaultColWidth="9.140625" defaultRowHeight="12.75"/>
  <cols>
    <col min="1" max="1" width="10.57421875" style="17" bestFit="1" customWidth="1"/>
    <col min="2" max="2" width="36.00390625" style="17" bestFit="1" customWidth="1"/>
    <col min="3" max="16384" width="9.140625" style="17" customWidth="1"/>
  </cols>
  <sheetData>
    <row r="1" spans="1:3" ht="12.75">
      <c r="A1" s="148" t="str">
        <f>Cover!B3</f>
        <v>Greater Tzaneen Municipality</v>
      </c>
      <c r="B1" s="157"/>
      <c r="C1" s="157"/>
    </row>
    <row r="2" spans="1:3" ht="12.75">
      <c r="A2" s="148" t="str">
        <f>Cover!B5</f>
        <v>RISK ASSESSMENT REPORT</v>
      </c>
      <c r="B2" s="157"/>
      <c r="C2" s="157"/>
    </row>
    <row r="3" spans="1:3" ht="12.75">
      <c r="A3" s="148" t="str">
        <f>Cover!B7</f>
        <v>2021/ 2022 FY</v>
      </c>
      <c r="B3" s="157"/>
      <c r="C3" s="157"/>
    </row>
    <row r="4" spans="1:3" ht="12.75">
      <c r="A4" s="148"/>
      <c r="B4" s="157"/>
      <c r="C4" s="157"/>
    </row>
    <row r="5" spans="1:3" s="154" customFormat="1" ht="12.75">
      <c r="A5" s="160">
        <v>1</v>
      </c>
      <c r="B5" s="158" t="s">
        <v>648</v>
      </c>
      <c r="C5" s="159"/>
    </row>
    <row r="6" spans="1:3" s="16" customFormat="1" ht="12.75">
      <c r="A6" s="158">
        <v>2</v>
      </c>
      <c r="B6" s="155" t="s">
        <v>2</v>
      </c>
      <c r="C6" s="156"/>
    </row>
    <row r="7" spans="1:3" s="16" customFormat="1" ht="12.75">
      <c r="A7" s="158">
        <v>3</v>
      </c>
      <c r="B7" s="155" t="s">
        <v>284</v>
      </c>
      <c r="C7" s="156"/>
    </row>
    <row r="8" spans="1:3" s="16" customFormat="1" ht="12.75">
      <c r="A8" s="158">
        <v>4</v>
      </c>
      <c r="B8" s="155" t="s">
        <v>606</v>
      </c>
      <c r="C8" s="156"/>
    </row>
    <row r="9" spans="1:3" s="16" customFormat="1" ht="12.75">
      <c r="A9" s="158">
        <v>5</v>
      </c>
      <c r="B9" s="155" t="s">
        <v>3</v>
      </c>
      <c r="C9" s="156"/>
    </row>
    <row r="10" spans="1:3" s="16" customFormat="1" ht="12.75">
      <c r="A10" s="158">
        <v>6</v>
      </c>
      <c r="B10" s="155" t="s">
        <v>31</v>
      </c>
      <c r="C10" s="156"/>
    </row>
    <row r="11" spans="1:3" s="16" customFormat="1" ht="12.75">
      <c r="A11" s="158">
        <v>7</v>
      </c>
      <c r="B11" s="155" t="s">
        <v>649</v>
      </c>
      <c r="C11" s="156"/>
    </row>
    <row r="12" spans="1:3" s="16" customFormat="1" ht="12.75">
      <c r="A12" s="158">
        <v>8</v>
      </c>
      <c r="B12" s="155" t="s">
        <v>650</v>
      </c>
      <c r="C12" s="156"/>
    </row>
    <row r="13" spans="1:3" s="16" customFormat="1" ht="12.75">
      <c r="A13" s="161" t="s">
        <v>651</v>
      </c>
      <c r="B13" s="155" t="s">
        <v>597</v>
      </c>
      <c r="C13" s="156"/>
    </row>
    <row r="14" spans="1:3" s="16" customFormat="1" ht="12.75">
      <c r="A14" s="160" t="s">
        <v>652</v>
      </c>
      <c r="B14" s="155" t="s">
        <v>598</v>
      </c>
      <c r="C14" s="156"/>
    </row>
    <row r="15" spans="1:3" s="16" customFormat="1" ht="12.75">
      <c r="A15" s="160" t="s">
        <v>653</v>
      </c>
      <c r="B15" s="155" t="s">
        <v>599</v>
      </c>
      <c r="C15" s="156"/>
    </row>
    <row r="16" spans="1:3" ht="12.75">
      <c r="A16" s="160" t="s">
        <v>654</v>
      </c>
      <c r="B16" s="155" t="s">
        <v>600</v>
      </c>
      <c r="C16" s="156"/>
    </row>
    <row r="17" spans="1:3" ht="12.75">
      <c r="A17" s="160" t="s">
        <v>655</v>
      </c>
      <c r="B17" s="155" t="s">
        <v>601</v>
      </c>
      <c r="C17" s="156"/>
    </row>
    <row r="18" spans="1:3" ht="12.75">
      <c r="A18" s="160" t="s">
        <v>656</v>
      </c>
      <c r="B18" s="155" t="s">
        <v>603</v>
      </c>
      <c r="C18" s="156"/>
    </row>
    <row r="19" spans="1:3" ht="12.75">
      <c r="A19" s="160" t="s">
        <v>657</v>
      </c>
      <c r="B19" s="155" t="s">
        <v>602</v>
      </c>
      <c r="C19" s="156"/>
    </row>
    <row r="20" spans="1:3" ht="12.75">
      <c r="A20" s="160" t="s">
        <v>658</v>
      </c>
      <c r="B20" s="155" t="s">
        <v>141</v>
      </c>
      <c r="C20" s="156"/>
    </row>
    <row r="21" spans="1:3" ht="12.75">
      <c r="A21" s="160" t="s">
        <v>659</v>
      </c>
      <c r="B21" s="155" t="s">
        <v>604</v>
      </c>
      <c r="C21" s="156"/>
    </row>
    <row r="22" spans="1:3" ht="12.75">
      <c r="A22" s="160" t="s">
        <v>660</v>
      </c>
      <c r="B22" s="155" t="s">
        <v>717</v>
      </c>
      <c r="C22" s="156"/>
    </row>
  </sheetData>
  <sheetProtection/>
  <printOptions/>
  <pageMargins left="0.25" right="0.25" top="0.31" bottom="0.42" header="0.19" footer="0.16"/>
  <pageSetup fitToHeight="1" fitToWidth="1" horizontalDpi="600" verticalDpi="600" orientation="landscape" paperSize="9" r:id="rId1"/>
  <headerFooter alignWithMargins="0">
    <oddFooter>&amp;L&amp;F&amp;CPage &amp;P of &amp;N&amp;R&amp;D</oddFooter>
  </headerFooter>
</worksheet>
</file>

<file path=xl/worksheets/sheet3.xml><?xml version="1.0" encoding="utf-8"?>
<worksheet xmlns="http://schemas.openxmlformats.org/spreadsheetml/2006/main" xmlns:r="http://schemas.openxmlformats.org/officeDocument/2006/relationships">
  <dimension ref="A1:A21"/>
  <sheetViews>
    <sheetView zoomScalePageLayoutView="0" workbookViewId="0" topLeftCell="A5">
      <selection activeCell="A19" sqref="A19"/>
    </sheetView>
  </sheetViews>
  <sheetFormatPr defaultColWidth="9.140625" defaultRowHeight="12.75"/>
  <cols>
    <col min="1" max="1" width="196.00390625" style="0" customWidth="1"/>
  </cols>
  <sheetData>
    <row r="1" ht="15">
      <c r="A1" s="151" t="s">
        <v>633</v>
      </c>
    </row>
    <row r="2" ht="62.25">
      <c r="A2" s="152" t="s">
        <v>715</v>
      </c>
    </row>
    <row r="4" ht="15">
      <c r="A4" s="151" t="s">
        <v>635</v>
      </c>
    </row>
    <row r="5" ht="30.75">
      <c r="A5" s="152" t="s">
        <v>634</v>
      </c>
    </row>
    <row r="7" ht="15">
      <c r="A7" s="151" t="s">
        <v>642</v>
      </c>
    </row>
    <row r="8" ht="15">
      <c r="A8" s="153" t="s">
        <v>636</v>
      </c>
    </row>
    <row r="9" ht="15">
      <c r="A9" s="153" t="s">
        <v>637</v>
      </c>
    </row>
    <row r="10" ht="15">
      <c r="A10" s="153" t="s">
        <v>638</v>
      </c>
    </row>
    <row r="11" ht="15">
      <c r="A11" s="153" t="s">
        <v>639</v>
      </c>
    </row>
    <row r="12" ht="15">
      <c r="A12" s="153" t="s">
        <v>640</v>
      </c>
    </row>
    <row r="13" ht="15">
      <c r="A13" s="153" t="s">
        <v>641</v>
      </c>
    </row>
    <row r="15" ht="15">
      <c r="A15" s="151" t="s">
        <v>644</v>
      </c>
    </row>
    <row r="16" ht="30.75">
      <c r="A16" s="152" t="s">
        <v>643</v>
      </c>
    </row>
    <row r="18" ht="15">
      <c r="A18" s="151" t="s">
        <v>646</v>
      </c>
    </row>
    <row r="19" ht="30.75">
      <c r="A19" s="152" t="s">
        <v>716</v>
      </c>
    </row>
    <row r="20" ht="15">
      <c r="A20" s="152"/>
    </row>
    <row r="21" ht="78">
      <c r="A21" s="152" t="s">
        <v>645</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40"/>
  <sheetViews>
    <sheetView showGridLines="0" zoomScalePageLayoutView="0" workbookViewId="0" topLeftCell="A1">
      <pane xSplit="1" ySplit="4" topLeftCell="B5" activePane="bottomRight" state="frozen"/>
      <selection pane="topLeft" activeCell="A22" sqref="A22"/>
      <selection pane="topRight" activeCell="A22" sqref="A22"/>
      <selection pane="bottomLeft" activeCell="A22" sqref="A22"/>
      <selection pane="bottomRight" activeCell="J16" sqref="J16"/>
    </sheetView>
  </sheetViews>
  <sheetFormatPr defaultColWidth="9.140625" defaultRowHeight="12.75"/>
  <cols>
    <col min="1" max="1" width="6.00390625" style="0" customWidth="1"/>
    <col min="2" max="2" width="4.57421875" style="0" bestFit="1" customWidth="1"/>
    <col min="3" max="3" width="21.57421875" style="0" customWidth="1"/>
    <col min="4" max="4" width="47.00390625" style="0" bestFit="1" customWidth="1"/>
    <col min="5" max="5" width="32.28125" style="0" customWidth="1"/>
  </cols>
  <sheetData>
    <row r="1" spans="1:3" ht="12.75">
      <c r="A1" s="34" t="str">
        <f>Cover!B3</f>
        <v>Greater Tzaneen Municipality</v>
      </c>
      <c r="B1" s="2"/>
      <c r="C1" s="2"/>
    </row>
    <row r="2" spans="1:3" ht="12.75">
      <c r="A2" s="34" t="str">
        <f>Cover!B5</f>
        <v>RISK ASSESSMENT REPORT</v>
      </c>
      <c r="B2" s="2"/>
      <c r="C2" s="2"/>
    </row>
    <row r="3" spans="1:3" ht="12.75">
      <c r="A3" s="34" t="str">
        <f>Cover!B7</f>
        <v>2021/ 2022 FY</v>
      </c>
      <c r="B3" s="2"/>
      <c r="C3" s="2"/>
    </row>
    <row r="4" ht="12.75">
      <c r="A4" s="35"/>
    </row>
    <row r="5" spans="1:5" ht="25.5" customHeight="1">
      <c r="A5" s="34" t="s">
        <v>9</v>
      </c>
      <c r="B5" s="72" t="s">
        <v>170</v>
      </c>
      <c r="C5" s="73" t="s">
        <v>171</v>
      </c>
      <c r="D5" s="72" t="s">
        <v>179</v>
      </c>
      <c r="E5" s="74" t="s">
        <v>172</v>
      </c>
    </row>
    <row r="6" spans="2:6" ht="13.5">
      <c r="B6" s="76">
        <v>1</v>
      </c>
      <c r="C6" s="70" t="s">
        <v>739</v>
      </c>
      <c r="D6" s="70" t="s">
        <v>740</v>
      </c>
      <c r="E6" s="75"/>
      <c r="F6" s="108"/>
    </row>
    <row r="7" spans="2:6" ht="13.5">
      <c r="B7" s="76">
        <v>2</v>
      </c>
      <c r="C7" s="70" t="s">
        <v>257</v>
      </c>
      <c r="D7" s="70" t="s">
        <v>741</v>
      </c>
      <c r="E7" s="75"/>
      <c r="F7" s="108"/>
    </row>
    <row r="8" spans="2:6" ht="13.5">
      <c r="B8" s="76">
        <v>3</v>
      </c>
      <c r="C8" s="70" t="s">
        <v>256</v>
      </c>
      <c r="D8" s="70" t="s">
        <v>242</v>
      </c>
      <c r="E8" s="71"/>
      <c r="F8" s="108"/>
    </row>
    <row r="9" spans="2:6" ht="13.5">
      <c r="B9" s="76">
        <v>4</v>
      </c>
      <c r="C9" s="70" t="s">
        <v>258</v>
      </c>
      <c r="D9" s="70" t="s">
        <v>259</v>
      </c>
      <c r="E9" s="71"/>
      <c r="F9" s="108"/>
    </row>
    <row r="10" spans="2:6" ht="13.5">
      <c r="B10" s="76">
        <v>5</v>
      </c>
      <c r="C10" s="70" t="s">
        <v>260</v>
      </c>
      <c r="D10" s="70" t="s">
        <v>261</v>
      </c>
      <c r="E10" s="71"/>
      <c r="F10" s="108"/>
    </row>
    <row r="11" spans="2:6" ht="13.5">
      <c r="B11" s="76">
        <v>6</v>
      </c>
      <c r="C11" s="70" t="s">
        <v>280</v>
      </c>
      <c r="D11" s="70" t="s">
        <v>203</v>
      </c>
      <c r="E11" s="71"/>
      <c r="F11" s="108"/>
    </row>
    <row r="12" spans="2:6" ht="13.5">
      <c r="B12" s="76">
        <v>7</v>
      </c>
      <c r="C12" s="70" t="s">
        <v>281</v>
      </c>
      <c r="D12" s="70" t="s">
        <v>283</v>
      </c>
      <c r="E12" s="71"/>
      <c r="F12" s="108"/>
    </row>
    <row r="13" spans="2:6" ht="13.5">
      <c r="B13" s="76">
        <v>8</v>
      </c>
      <c r="C13" s="70" t="s">
        <v>282</v>
      </c>
      <c r="D13" s="70" t="s">
        <v>211</v>
      </c>
      <c r="E13" s="71"/>
      <c r="F13" s="108"/>
    </row>
    <row r="14" spans="2:6" ht="13.5">
      <c r="B14" s="76">
        <v>9</v>
      </c>
      <c r="C14" s="70" t="s">
        <v>262</v>
      </c>
      <c r="D14" s="70" t="s">
        <v>263</v>
      </c>
      <c r="E14" s="71"/>
      <c r="F14" s="108"/>
    </row>
    <row r="15" spans="2:6" ht="13.5">
      <c r="B15" s="76">
        <v>10</v>
      </c>
      <c r="C15" s="70" t="s">
        <v>264</v>
      </c>
      <c r="D15" s="70" t="s">
        <v>265</v>
      </c>
      <c r="E15" s="75"/>
      <c r="F15" s="108"/>
    </row>
    <row r="16" spans="2:6" ht="13.5">
      <c r="B16" s="76">
        <v>11</v>
      </c>
      <c r="C16" s="70" t="s">
        <v>266</v>
      </c>
      <c r="D16" s="70" t="s">
        <v>267</v>
      </c>
      <c r="E16" s="71"/>
      <c r="F16" s="108"/>
    </row>
    <row r="17" spans="2:6" s="116" customFormat="1" ht="29.25" customHeight="1">
      <c r="B17" s="120">
        <v>12</v>
      </c>
      <c r="C17" s="117" t="s">
        <v>268</v>
      </c>
      <c r="D17" s="14" t="s">
        <v>269</v>
      </c>
      <c r="E17" s="118"/>
      <c r="F17" s="119"/>
    </row>
    <row r="18" spans="2:6" ht="13.5">
      <c r="B18" s="76">
        <v>13</v>
      </c>
      <c r="C18" s="70" t="s">
        <v>270</v>
      </c>
      <c r="D18" s="70" t="s">
        <v>271</v>
      </c>
      <c r="E18" s="71"/>
      <c r="F18" s="108"/>
    </row>
    <row r="19" spans="2:6" ht="13.5">
      <c r="B19" s="76">
        <v>14</v>
      </c>
      <c r="C19" s="70" t="s">
        <v>272</v>
      </c>
      <c r="D19" s="70" t="s">
        <v>273</v>
      </c>
      <c r="E19" s="71"/>
      <c r="F19" s="108"/>
    </row>
    <row r="20" spans="2:6" ht="13.5">
      <c r="B20" s="76">
        <v>15</v>
      </c>
      <c r="C20" s="70" t="s">
        <v>278</v>
      </c>
      <c r="D20" s="70" t="s">
        <v>279</v>
      </c>
      <c r="E20" s="71"/>
      <c r="F20" s="108"/>
    </row>
    <row r="21" spans="2:6" ht="13.5">
      <c r="B21" s="76">
        <v>16</v>
      </c>
      <c r="C21" s="70" t="s">
        <v>274</v>
      </c>
      <c r="D21" s="70" t="s">
        <v>275</v>
      </c>
      <c r="E21" s="71"/>
      <c r="F21" s="108"/>
    </row>
    <row r="22" spans="2:5" ht="12.75">
      <c r="B22" s="76">
        <v>17</v>
      </c>
      <c r="C22" s="70" t="s">
        <v>615</v>
      </c>
      <c r="D22" s="70" t="s">
        <v>276</v>
      </c>
      <c r="E22" s="71"/>
    </row>
    <row r="23" spans="2:5" ht="12.75">
      <c r="B23" s="76"/>
      <c r="C23" s="70"/>
      <c r="D23" s="70"/>
      <c r="E23" s="71"/>
    </row>
    <row r="24" spans="2:5" ht="12.75">
      <c r="B24" s="76"/>
      <c r="C24" s="70"/>
      <c r="D24" s="70"/>
      <c r="E24" s="71"/>
    </row>
    <row r="25" spans="2:5" ht="12.75">
      <c r="B25" s="76"/>
      <c r="C25" s="70"/>
      <c r="D25" s="70"/>
      <c r="E25" s="71"/>
    </row>
    <row r="26" spans="2:5" ht="12.75">
      <c r="B26" s="76"/>
      <c r="C26" s="70"/>
      <c r="D26" s="70"/>
      <c r="E26" s="71"/>
    </row>
    <row r="27" spans="2:5" ht="12.75">
      <c r="B27" s="76"/>
      <c r="C27" s="70"/>
      <c r="D27" s="70"/>
      <c r="E27" s="71"/>
    </row>
    <row r="28" spans="2:5" ht="12.75">
      <c r="B28" s="76"/>
      <c r="C28" s="70"/>
      <c r="D28" s="70"/>
      <c r="E28" s="71"/>
    </row>
    <row r="29" spans="2:5" ht="12.75">
      <c r="B29" s="76"/>
      <c r="C29" s="70"/>
      <c r="D29" s="70"/>
      <c r="E29" s="71"/>
    </row>
    <row r="30" spans="2:5" ht="12.75">
      <c r="B30" s="76"/>
      <c r="C30" s="70"/>
      <c r="D30" s="70"/>
      <c r="E30" s="71"/>
    </row>
    <row r="31" spans="2:5" ht="12.75">
      <c r="B31" s="76"/>
      <c r="C31" s="70"/>
      <c r="D31" s="70"/>
      <c r="E31" s="71"/>
    </row>
    <row r="32" spans="2:5" ht="12.75">
      <c r="B32" s="76"/>
      <c r="C32" s="70"/>
      <c r="D32" s="70"/>
      <c r="E32" s="71"/>
    </row>
    <row r="33" spans="2:5" ht="12.75">
      <c r="B33" s="76"/>
      <c r="C33" s="70"/>
      <c r="D33" s="70"/>
      <c r="E33" s="71"/>
    </row>
    <row r="34" spans="2:5" ht="12.75">
      <c r="B34" s="76"/>
      <c r="C34" s="70"/>
      <c r="D34" s="70"/>
      <c r="E34" s="70"/>
    </row>
    <row r="35" spans="2:5" ht="12.75">
      <c r="B35" s="76"/>
      <c r="C35" s="70"/>
      <c r="D35" s="70"/>
      <c r="E35" s="71"/>
    </row>
    <row r="36" spans="2:5" ht="12.75">
      <c r="B36" s="76"/>
      <c r="C36" s="70"/>
      <c r="D36" s="70"/>
      <c r="E36" s="71"/>
    </row>
    <row r="37" spans="2:5" ht="12.75">
      <c r="B37" s="76"/>
      <c r="C37" s="70"/>
      <c r="D37" s="70"/>
      <c r="E37" s="71"/>
    </row>
    <row r="40" spans="1:5" ht="12.75">
      <c r="A40" s="34" t="s">
        <v>10</v>
      </c>
      <c r="B40" s="78" t="s">
        <v>277</v>
      </c>
      <c r="C40" s="79"/>
      <c r="D40" s="79"/>
      <c r="E40" s="79"/>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0" r:id="rId1"/>
  <headerFooter alignWithMargins="0">
    <oddFooter>&amp;L&amp;F&amp;CPage &amp;P of &amp;N&amp;R&amp;D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6"/>
  <sheetViews>
    <sheetView showGridLines="0" showZeros="0" zoomScale="75" zoomScaleNormal="75" zoomScalePageLayoutView="0" workbookViewId="0" topLeftCell="A1">
      <selection activeCell="D12" sqref="D12"/>
    </sheetView>
  </sheetViews>
  <sheetFormatPr defaultColWidth="9.140625" defaultRowHeight="12.75"/>
  <cols>
    <col min="1" max="1" width="25.8515625" style="3" customWidth="1"/>
    <col min="2" max="5" width="31.00390625" style="3" customWidth="1"/>
    <col min="6" max="6" width="24.57421875" style="3" customWidth="1"/>
    <col min="7" max="16384" width="9.140625" style="3" customWidth="1"/>
  </cols>
  <sheetData>
    <row r="1" spans="1:5" ht="12.75">
      <c r="A1" s="34" t="str">
        <f>Cover!B3</f>
        <v>Greater Tzaneen Municipality</v>
      </c>
      <c r="B1" s="35"/>
      <c r="C1" s="35"/>
      <c r="D1" s="35"/>
      <c r="E1" s="35"/>
    </row>
    <row r="2" spans="1:5" ht="12.75">
      <c r="A2" s="34" t="s">
        <v>743</v>
      </c>
      <c r="B2" s="35"/>
      <c r="C2" s="35"/>
      <c r="D2" s="35"/>
      <c r="E2" s="35"/>
    </row>
    <row r="3" spans="1:5" ht="12.75">
      <c r="A3" s="34" t="str">
        <f>Cover!B7</f>
        <v>2021/ 2022 FY</v>
      </c>
      <c r="B3" s="35"/>
      <c r="C3" s="35"/>
      <c r="D3" s="35"/>
      <c r="E3" s="35"/>
    </row>
    <row r="4" spans="1:5" s="6" customFormat="1" ht="12.75">
      <c r="A4" s="36"/>
      <c r="B4" s="36"/>
      <c r="C4" s="36"/>
      <c r="D4" s="36"/>
      <c r="E4" s="36"/>
    </row>
    <row r="5" spans="1:5" s="6" customFormat="1" ht="17.25">
      <c r="A5" s="170" t="s">
        <v>37</v>
      </c>
      <c r="B5" s="170"/>
      <c r="C5" s="170"/>
      <c r="D5" s="170"/>
      <c r="E5" s="170"/>
    </row>
    <row r="6" spans="1:5" s="6" customFormat="1" ht="12.75">
      <c r="A6" s="171" t="s">
        <v>38</v>
      </c>
      <c r="B6" s="172"/>
      <c r="C6" s="172"/>
      <c r="D6" s="172"/>
      <c r="E6" s="172"/>
    </row>
    <row r="7" spans="1:5" s="10" customFormat="1" ht="18" thickBot="1">
      <c r="A7" s="170" t="s">
        <v>39</v>
      </c>
      <c r="B7" s="170"/>
      <c r="C7" s="170"/>
      <c r="D7" s="170"/>
      <c r="E7" s="170"/>
    </row>
    <row r="8" spans="1:2" s="6" customFormat="1" ht="13.5" thickBot="1">
      <c r="A8" s="38" t="s">
        <v>40</v>
      </c>
      <c r="B8" s="39" t="s">
        <v>121</v>
      </c>
    </row>
    <row r="9" spans="1:2" s="6" customFormat="1" ht="52.5">
      <c r="A9" s="40" t="s">
        <v>41</v>
      </c>
      <c r="B9" s="19" t="s">
        <v>79</v>
      </c>
    </row>
    <row r="10" spans="1:2" s="6" customFormat="1" ht="12.75">
      <c r="A10" s="41">
        <v>5</v>
      </c>
      <c r="B10" s="29"/>
    </row>
    <row r="11" spans="1:2" s="6" customFormat="1" ht="13.5" thickBot="1">
      <c r="A11" s="42"/>
      <c r="B11" s="30"/>
    </row>
    <row r="12" spans="1:2" s="6" customFormat="1" ht="63.75" customHeight="1">
      <c r="A12" s="40" t="s">
        <v>62</v>
      </c>
      <c r="B12" s="19" t="s">
        <v>80</v>
      </c>
    </row>
    <row r="13" spans="1:2" s="6" customFormat="1" ht="12.75">
      <c r="A13" s="41">
        <v>4</v>
      </c>
      <c r="B13" s="29"/>
    </row>
    <row r="14" spans="1:2" s="6" customFormat="1" ht="13.5" customHeight="1" thickBot="1">
      <c r="A14" s="40"/>
      <c r="B14" s="30"/>
    </row>
    <row r="15" spans="1:2" s="6" customFormat="1" ht="63.75" customHeight="1">
      <c r="A15" s="43" t="s">
        <v>12</v>
      </c>
      <c r="B15" s="19" t="s">
        <v>81</v>
      </c>
    </row>
    <row r="16" spans="1:2" s="6" customFormat="1" ht="13.5" thickBot="1">
      <c r="A16" s="44">
        <v>3</v>
      </c>
      <c r="B16" s="30"/>
    </row>
    <row r="17" spans="1:2" s="6" customFormat="1" ht="52.5">
      <c r="A17" s="40" t="s">
        <v>11</v>
      </c>
      <c r="B17" s="19" t="s">
        <v>82</v>
      </c>
    </row>
    <row r="18" spans="1:2" s="6" customFormat="1" ht="13.5" thickBot="1">
      <c r="A18" s="44">
        <v>2</v>
      </c>
      <c r="B18" s="30"/>
    </row>
    <row r="19" spans="1:2" s="6" customFormat="1" ht="63.75" customHeight="1">
      <c r="A19" s="40" t="s">
        <v>54</v>
      </c>
      <c r="B19" s="19" t="s">
        <v>83</v>
      </c>
    </row>
    <row r="20" spans="1:2" s="6" customFormat="1" ht="13.5" thickBot="1">
      <c r="A20" s="44">
        <v>1</v>
      </c>
      <c r="B20" s="30"/>
    </row>
    <row r="21" spans="1:5" s="6" customFormat="1" ht="13.5">
      <c r="A21" s="20"/>
      <c r="B21" s="21"/>
      <c r="C21" s="21"/>
      <c r="D21" s="21"/>
      <c r="E21" s="21"/>
    </row>
    <row r="22" spans="1:5" s="6" customFormat="1" ht="18" thickBot="1">
      <c r="A22" s="170" t="s">
        <v>42</v>
      </c>
      <c r="B22" s="170"/>
      <c r="C22" s="170"/>
      <c r="D22" s="170"/>
      <c r="E22" s="170"/>
    </row>
    <row r="23" spans="1:5" s="6" customFormat="1" ht="14.25" thickBot="1">
      <c r="A23" s="45" t="s">
        <v>76</v>
      </c>
      <c r="B23" s="46" t="s">
        <v>75</v>
      </c>
      <c r="C23" s="47" t="s">
        <v>68</v>
      </c>
      <c r="D23" s="3"/>
      <c r="E23" s="3"/>
    </row>
    <row r="24" spans="1:5" s="6" customFormat="1" ht="34.5" thickBot="1">
      <c r="A24" s="48" t="s">
        <v>63</v>
      </c>
      <c r="B24" s="28" t="s">
        <v>70</v>
      </c>
      <c r="C24" s="57">
        <v>5</v>
      </c>
      <c r="D24" s="3"/>
      <c r="E24" s="3"/>
    </row>
    <row r="25" spans="1:5" s="6" customFormat="1" ht="34.5" thickBot="1">
      <c r="A25" s="48" t="s">
        <v>13</v>
      </c>
      <c r="B25" s="28" t="s">
        <v>71</v>
      </c>
      <c r="C25" s="58">
        <v>4</v>
      </c>
      <c r="D25" s="3"/>
      <c r="E25" s="3"/>
    </row>
    <row r="26" spans="1:5" s="6" customFormat="1" ht="34.5" thickBot="1">
      <c r="A26" s="48" t="s">
        <v>12</v>
      </c>
      <c r="B26" s="28" t="s">
        <v>72</v>
      </c>
      <c r="C26" s="57">
        <v>3</v>
      </c>
      <c r="D26" s="3"/>
      <c r="E26" s="3"/>
    </row>
    <row r="27" spans="1:5" s="6" customFormat="1" ht="34.5" thickBot="1">
      <c r="A27" s="48" t="s">
        <v>14</v>
      </c>
      <c r="B27" s="28" t="s">
        <v>73</v>
      </c>
      <c r="C27" s="57">
        <v>2</v>
      </c>
      <c r="D27" s="3"/>
      <c r="E27" s="3"/>
    </row>
    <row r="28" spans="1:5" s="6" customFormat="1" ht="23.25" thickBot="1">
      <c r="A28" s="48" t="s">
        <v>15</v>
      </c>
      <c r="B28" s="28" t="s">
        <v>74</v>
      </c>
      <c r="C28" s="57">
        <v>1</v>
      </c>
      <c r="D28" s="3"/>
      <c r="E28" s="3"/>
    </row>
    <row r="29" spans="1:5" s="6" customFormat="1" ht="12.75">
      <c r="A29" s="3"/>
      <c r="B29" s="3"/>
      <c r="C29" s="3"/>
      <c r="D29" s="3"/>
      <c r="E29" s="3"/>
    </row>
    <row r="30" spans="1:5" s="6" customFormat="1" ht="18" thickBot="1">
      <c r="A30" s="170" t="s">
        <v>67</v>
      </c>
      <c r="B30" s="170"/>
      <c r="C30" s="170"/>
      <c r="D30" s="170"/>
      <c r="E30" s="170"/>
    </row>
    <row r="31" spans="1:5" s="6" customFormat="1" ht="14.25" thickBot="1">
      <c r="A31" s="45" t="s">
        <v>77</v>
      </c>
      <c r="B31" s="46" t="s">
        <v>75</v>
      </c>
      <c r="C31" s="47" t="s">
        <v>68</v>
      </c>
      <c r="D31" s="3"/>
      <c r="E31" s="3"/>
    </row>
    <row r="32" spans="1:5" s="6" customFormat="1" ht="23.25" thickBot="1">
      <c r="A32" s="48" t="s">
        <v>116</v>
      </c>
      <c r="B32" s="28" t="s">
        <v>43</v>
      </c>
      <c r="C32" s="23">
        <v>0.2</v>
      </c>
      <c r="D32" s="3"/>
      <c r="E32" s="3"/>
    </row>
    <row r="33" spans="1:5" s="6" customFormat="1" ht="23.25" thickBot="1">
      <c r="A33" s="48" t="s">
        <v>44</v>
      </c>
      <c r="B33" s="28" t="s">
        <v>45</v>
      </c>
      <c r="C33" s="24">
        <v>0.4</v>
      </c>
      <c r="D33" s="3"/>
      <c r="E33" s="3"/>
    </row>
    <row r="34" spans="1:5" s="6" customFormat="1" ht="14.25" thickBot="1">
      <c r="A34" s="48" t="s">
        <v>46</v>
      </c>
      <c r="B34" s="28" t="s">
        <v>47</v>
      </c>
      <c r="C34" s="23">
        <v>0.65</v>
      </c>
      <c r="D34" s="3"/>
      <c r="E34" s="3"/>
    </row>
    <row r="35" spans="1:5" s="6" customFormat="1" ht="34.5" thickBot="1">
      <c r="A35" s="48" t="s">
        <v>48</v>
      </c>
      <c r="B35" s="28" t="s">
        <v>49</v>
      </c>
      <c r="C35" s="23">
        <v>0.8</v>
      </c>
      <c r="D35" s="3"/>
      <c r="E35" s="3"/>
    </row>
    <row r="36" spans="1:5" s="6" customFormat="1" ht="14.25" thickBot="1">
      <c r="A36" s="48" t="s">
        <v>50</v>
      </c>
      <c r="B36" s="28" t="s">
        <v>51</v>
      </c>
      <c r="C36" s="23">
        <v>0.9</v>
      </c>
      <c r="D36" s="3"/>
      <c r="E36" s="3"/>
    </row>
    <row r="37" spans="1:5" s="6" customFormat="1" ht="12.75">
      <c r="A37" s="3"/>
      <c r="B37" s="3"/>
      <c r="C37" s="3"/>
      <c r="D37" s="3"/>
      <c r="E37" s="3"/>
    </row>
    <row r="38" spans="1:6" s="6" customFormat="1" ht="18" thickBot="1">
      <c r="A38" s="37" t="s">
        <v>60</v>
      </c>
      <c r="B38" s="18"/>
      <c r="C38" s="18"/>
      <c r="D38" s="37" t="s">
        <v>61</v>
      </c>
      <c r="E38" s="18"/>
      <c r="F38" s="18"/>
    </row>
    <row r="39" spans="1:6" s="6" customFormat="1" ht="13.5" thickBot="1">
      <c r="A39" s="49" t="s">
        <v>69</v>
      </c>
      <c r="B39" s="50" t="s">
        <v>68</v>
      </c>
      <c r="C39" s="3"/>
      <c r="D39" s="49" t="s">
        <v>61</v>
      </c>
      <c r="E39" s="50" t="s">
        <v>68</v>
      </c>
      <c r="F39" s="3"/>
    </row>
    <row r="40" spans="1:6" s="6" customFormat="1" ht="14.25" thickBot="1">
      <c r="A40" s="51" t="s">
        <v>64</v>
      </c>
      <c r="B40" s="25" t="s">
        <v>742</v>
      </c>
      <c r="C40" s="3"/>
      <c r="D40" s="51" t="s">
        <v>64</v>
      </c>
      <c r="E40" s="25" t="s">
        <v>742</v>
      </c>
      <c r="F40" s="3"/>
    </row>
    <row r="41" spans="1:6" s="6" customFormat="1" ht="14.25" thickBot="1">
      <c r="A41" s="51" t="s">
        <v>52</v>
      </c>
      <c r="B41" s="25" t="s">
        <v>117</v>
      </c>
      <c r="C41" s="22">
        <v>20</v>
      </c>
      <c r="D41" s="51" t="s">
        <v>52</v>
      </c>
      <c r="E41" s="25" t="s">
        <v>117</v>
      </c>
      <c r="F41" s="22">
        <v>20</v>
      </c>
    </row>
    <row r="42" spans="1:6" s="6" customFormat="1" ht="14.25" thickBot="1">
      <c r="A42" s="51" t="s">
        <v>65</v>
      </c>
      <c r="B42" s="26" t="s">
        <v>118</v>
      </c>
      <c r="C42" s="22">
        <v>15</v>
      </c>
      <c r="D42" s="51" t="s">
        <v>65</v>
      </c>
      <c r="E42" s="26" t="s">
        <v>118</v>
      </c>
      <c r="F42" s="22">
        <v>15</v>
      </c>
    </row>
    <row r="43" spans="1:6" s="6" customFormat="1" ht="14.25" thickBot="1">
      <c r="A43" s="51" t="s">
        <v>53</v>
      </c>
      <c r="B43" s="26" t="s">
        <v>119</v>
      </c>
      <c r="C43" s="22">
        <v>10</v>
      </c>
      <c r="D43" s="51" t="s">
        <v>53</v>
      </c>
      <c r="E43" s="26" t="s">
        <v>119</v>
      </c>
      <c r="F43" s="22">
        <v>10</v>
      </c>
    </row>
    <row r="44" spans="1:6" s="6" customFormat="1" ht="15.75" thickBot="1">
      <c r="A44" s="51" t="s">
        <v>66</v>
      </c>
      <c r="B44" s="27" t="s">
        <v>120</v>
      </c>
      <c r="C44" s="22">
        <v>5</v>
      </c>
      <c r="D44" s="51" t="s">
        <v>66</v>
      </c>
      <c r="E44" s="27" t="s">
        <v>120</v>
      </c>
      <c r="F44" s="22">
        <v>5</v>
      </c>
    </row>
    <row r="45" spans="1:5" s="6" customFormat="1" ht="12.75">
      <c r="A45" s="3"/>
      <c r="B45" s="3"/>
      <c r="C45" s="3"/>
      <c r="D45" s="3"/>
      <c r="E45" s="3"/>
    </row>
    <row r="46" spans="4:5" s="6" customFormat="1" ht="17.25">
      <c r="D46" s="18"/>
      <c r="E46" s="18"/>
    </row>
    <row r="47" spans="4:5" s="6" customFormat="1" ht="12.75">
      <c r="D47" s="3"/>
      <c r="E47" s="3"/>
    </row>
    <row r="48" spans="4:5" s="6" customFormat="1" ht="12.75">
      <c r="D48" s="3"/>
      <c r="E48" s="3"/>
    </row>
    <row r="49" spans="4:5" s="6" customFormat="1" ht="12.75">
      <c r="D49" s="3"/>
      <c r="E49" s="3"/>
    </row>
    <row r="50" spans="4:5" s="6" customFormat="1" ht="12.75">
      <c r="D50" s="3"/>
      <c r="E50" s="3"/>
    </row>
    <row r="51" spans="4:5" s="6" customFormat="1" ht="12.75">
      <c r="D51" s="3"/>
      <c r="E51" s="3"/>
    </row>
    <row r="56" spans="1:5" ht="12.75">
      <c r="A56" s="7"/>
      <c r="B56" s="8"/>
      <c r="C56" s="7"/>
      <c r="D56" s="7"/>
      <c r="E56" s="9"/>
    </row>
  </sheetData>
  <sheetProtection/>
  <mergeCells count="5">
    <mergeCell ref="A30:E30"/>
    <mergeCell ref="A5:E5"/>
    <mergeCell ref="A6:E6"/>
    <mergeCell ref="A7:E7"/>
    <mergeCell ref="A22:E22"/>
  </mergeCells>
  <printOptions/>
  <pageMargins left="0.7480314960629921" right="0.7480314960629921" top="0.984251968503937" bottom="0.984251968503937" header="0.5118110236220472" footer="0.5118110236220472"/>
  <pageSetup fitToHeight="1" fitToWidth="1" horizontalDpi="600" verticalDpi="600" orientation="landscape" paperSize="9" scale="45" r:id="rId1"/>
  <headerFooter alignWithMargins="0">
    <oddFooter>&amp;L&amp;F&amp;CPage &amp;P of &amp;N&amp;R&amp;D</oddFooter>
  </headerFooter>
</worksheet>
</file>

<file path=xl/worksheets/sheet6.xml><?xml version="1.0" encoding="utf-8"?>
<worksheet xmlns="http://schemas.openxmlformats.org/spreadsheetml/2006/main" xmlns:r="http://schemas.openxmlformats.org/officeDocument/2006/relationships">
  <dimension ref="A1:J108"/>
  <sheetViews>
    <sheetView zoomScalePageLayoutView="0" workbookViewId="0" topLeftCell="A1">
      <selection activeCell="B6" sqref="B6"/>
    </sheetView>
  </sheetViews>
  <sheetFormatPr defaultColWidth="9.140625" defaultRowHeight="12.75"/>
  <cols>
    <col min="1" max="1" width="12.00390625" style="0" customWidth="1"/>
    <col min="2" max="2" width="23.140625" style="0" customWidth="1"/>
    <col min="3" max="3" width="58.00390625" style="0" customWidth="1"/>
    <col min="7" max="7" width="7.421875" style="0" customWidth="1"/>
    <col min="8" max="10" width="9.140625" style="0" hidden="1" customWidth="1"/>
  </cols>
  <sheetData>
    <row r="1" spans="1:10" ht="17.25">
      <c r="A1" s="59" t="s">
        <v>124</v>
      </c>
      <c r="B1" s="35"/>
      <c r="C1" s="35"/>
      <c r="D1" s="35"/>
      <c r="E1" s="35"/>
      <c r="F1" s="35"/>
      <c r="G1" s="35"/>
      <c r="H1" s="35"/>
      <c r="I1" s="35"/>
      <c r="J1" s="35"/>
    </row>
    <row r="2" spans="1:10" ht="12.75">
      <c r="A2" s="35"/>
      <c r="B2" s="35"/>
      <c r="C2" s="35"/>
      <c r="D2" s="35"/>
      <c r="E2" s="35"/>
      <c r="F2" s="35"/>
      <c r="G2" s="35"/>
      <c r="H2" s="35"/>
      <c r="I2" s="35"/>
      <c r="J2" s="35"/>
    </row>
    <row r="3" spans="1:10" ht="104.25" customHeight="1">
      <c r="A3" s="173" t="s">
        <v>125</v>
      </c>
      <c r="B3" s="173"/>
      <c r="C3" s="173"/>
      <c r="D3" s="60"/>
      <c r="E3" s="60"/>
      <c r="F3" s="60"/>
      <c r="G3" s="60"/>
      <c r="H3" s="60"/>
      <c r="I3" s="60"/>
      <c r="J3" s="60"/>
    </row>
    <row r="4" spans="1:3" ht="15">
      <c r="A4" s="61" t="s">
        <v>126</v>
      </c>
      <c r="B4" s="62" t="s">
        <v>59</v>
      </c>
      <c r="C4" s="61" t="s">
        <v>127</v>
      </c>
    </row>
    <row r="5" spans="1:3" ht="132">
      <c r="A5" s="174" t="s">
        <v>128</v>
      </c>
      <c r="B5" s="63" t="s">
        <v>129</v>
      </c>
      <c r="C5" s="64" t="s">
        <v>130</v>
      </c>
    </row>
    <row r="6" spans="1:3" ht="132">
      <c r="A6" s="174"/>
      <c r="B6" s="5" t="s">
        <v>131</v>
      </c>
      <c r="C6" s="64" t="s">
        <v>132</v>
      </c>
    </row>
    <row r="7" spans="1:3" ht="92.25">
      <c r="A7" s="174"/>
      <c r="B7" s="63" t="s">
        <v>133</v>
      </c>
      <c r="C7" s="64" t="s">
        <v>134</v>
      </c>
    </row>
    <row r="8" spans="1:3" ht="26.25">
      <c r="A8" s="174"/>
      <c r="B8" s="63" t="s">
        <v>135</v>
      </c>
      <c r="C8" s="64" t="s">
        <v>136</v>
      </c>
    </row>
    <row r="9" spans="1:3" ht="78.75">
      <c r="A9" s="174"/>
      <c r="B9" s="63" t="s">
        <v>137</v>
      </c>
      <c r="C9" s="64" t="s">
        <v>138</v>
      </c>
    </row>
    <row r="10" spans="1:3" ht="39">
      <c r="A10" s="174"/>
      <c r="B10" s="5" t="s">
        <v>139</v>
      </c>
      <c r="C10" s="64" t="s">
        <v>140</v>
      </c>
    </row>
    <row r="11" spans="1:3" ht="132">
      <c r="A11" s="174"/>
      <c r="B11" s="63" t="s">
        <v>141</v>
      </c>
      <c r="C11" s="64" t="s">
        <v>142</v>
      </c>
    </row>
    <row r="12" spans="1:3" ht="132">
      <c r="A12" s="174"/>
      <c r="B12" s="63" t="s">
        <v>143</v>
      </c>
      <c r="C12" s="64" t="s">
        <v>144</v>
      </c>
    </row>
    <row r="13" spans="1:3" ht="26.25">
      <c r="A13" s="174"/>
      <c r="B13" s="63" t="s">
        <v>145</v>
      </c>
      <c r="C13" s="64" t="s">
        <v>146</v>
      </c>
    </row>
    <row r="14" spans="1:3" ht="118.5">
      <c r="A14" s="174"/>
      <c r="B14" s="63" t="s">
        <v>147</v>
      </c>
      <c r="C14" s="65" t="s">
        <v>148</v>
      </c>
    </row>
    <row r="15" spans="1:3" ht="92.25">
      <c r="A15" s="174"/>
      <c r="B15" s="63" t="s">
        <v>149</v>
      </c>
      <c r="C15" s="64" t="s">
        <v>150</v>
      </c>
    </row>
    <row r="16" spans="1:3" ht="26.25">
      <c r="A16" s="174"/>
      <c r="B16" s="63" t="s">
        <v>151</v>
      </c>
      <c r="C16" s="64" t="s">
        <v>152</v>
      </c>
    </row>
    <row r="17" spans="1:3" ht="132">
      <c r="A17" s="174"/>
      <c r="B17" s="63" t="s">
        <v>123</v>
      </c>
      <c r="C17" s="64" t="s">
        <v>153</v>
      </c>
    </row>
    <row r="18" spans="1:3" ht="118.5">
      <c r="A18" s="174"/>
      <c r="B18" s="63" t="s">
        <v>154</v>
      </c>
      <c r="C18" s="64" t="s">
        <v>155</v>
      </c>
    </row>
    <row r="19" spans="1:3" ht="26.25">
      <c r="A19" s="174"/>
      <c r="B19" s="63" t="s">
        <v>156</v>
      </c>
      <c r="C19" s="64" t="s">
        <v>157</v>
      </c>
    </row>
    <row r="20" spans="1:3" ht="15">
      <c r="A20" s="34"/>
      <c r="B20" s="66" t="s">
        <v>59</v>
      </c>
      <c r="C20" s="67" t="s">
        <v>127</v>
      </c>
    </row>
    <row r="21" spans="1:3" ht="78.75">
      <c r="A21" s="174" t="s">
        <v>158</v>
      </c>
      <c r="B21" s="63" t="s">
        <v>159</v>
      </c>
      <c r="C21" s="64" t="s">
        <v>160</v>
      </c>
    </row>
    <row r="22" spans="1:3" ht="105">
      <c r="A22" s="174"/>
      <c r="B22" s="63" t="s">
        <v>161</v>
      </c>
      <c r="C22" s="64" t="s">
        <v>162</v>
      </c>
    </row>
    <row r="23" spans="1:3" ht="66">
      <c r="A23" s="174"/>
      <c r="B23" s="63" t="s">
        <v>122</v>
      </c>
      <c r="C23" s="64" t="s">
        <v>163</v>
      </c>
    </row>
    <row r="24" spans="1:3" ht="92.25">
      <c r="A24" s="174"/>
      <c r="B24" s="63" t="s">
        <v>164</v>
      </c>
      <c r="C24" s="64" t="s">
        <v>165</v>
      </c>
    </row>
    <row r="25" spans="1:3" ht="26.25">
      <c r="A25" s="174"/>
      <c r="B25" s="63" t="s">
        <v>166</v>
      </c>
      <c r="C25" s="64" t="s">
        <v>167</v>
      </c>
    </row>
    <row r="26" spans="1:3" ht="26.25">
      <c r="A26" s="174"/>
      <c r="B26" s="63" t="s">
        <v>168</v>
      </c>
      <c r="C26" s="64" t="s">
        <v>169</v>
      </c>
    </row>
    <row r="27" ht="12.75">
      <c r="B27" s="68"/>
    </row>
    <row r="28" ht="12.75">
      <c r="B28" s="68"/>
    </row>
    <row r="29" ht="12.75">
      <c r="B29" s="68"/>
    </row>
    <row r="30" ht="12.75">
      <c r="B30" s="68"/>
    </row>
    <row r="31" ht="12.75">
      <c r="B31" s="68"/>
    </row>
    <row r="32" ht="12.75">
      <c r="B32" s="68"/>
    </row>
    <row r="33" ht="12.75">
      <c r="B33" s="68"/>
    </row>
    <row r="34" ht="12.75">
      <c r="B34" s="68"/>
    </row>
    <row r="35" ht="12.75">
      <c r="B35" s="68"/>
    </row>
    <row r="36" ht="12.75">
      <c r="B36" s="68"/>
    </row>
    <row r="37" ht="12.75">
      <c r="B37" s="68"/>
    </row>
    <row r="38" ht="12.75">
      <c r="B38" s="68"/>
    </row>
    <row r="39" ht="12.75">
      <c r="B39" s="68"/>
    </row>
    <row r="40" ht="12.75">
      <c r="B40" s="68"/>
    </row>
    <row r="41" ht="12.75">
      <c r="B41" s="68"/>
    </row>
    <row r="42" ht="12.75">
      <c r="B42" s="68"/>
    </row>
    <row r="43" ht="12.75">
      <c r="B43" s="68"/>
    </row>
    <row r="44" ht="12.75">
      <c r="B44" s="68"/>
    </row>
    <row r="45" ht="12.75">
      <c r="B45" s="68"/>
    </row>
    <row r="46" ht="12.75">
      <c r="B46" s="68"/>
    </row>
    <row r="47" ht="12.75">
      <c r="B47" s="68"/>
    </row>
    <row r="48" ht="12.75">
      <c r="B48" s="68"/>
    </row>
    <row r="49" ht="12.75">
      <c r="B49" s="68"/>
    </row>
    <row r="50" ht="12.75">
      <c r="B50" s="68"/>
    </row>
    <row r="51" ht="12.75">
      <c r="B51" s="68"/>
    </row>
    <row r="52" ht="12.75">
      <c r="B52" s="68"/>
    </row>
    <row r="53" ht="12.75">
      <c r="B53" s="68"/>
    </row>
    <row r="54" ht="12.75">
      <c r="B54" s="68"/>
    </row>
    <row r="55" ht="12.75">
      <c r="B55" s="68"/>
    </row>
    <row r="56" ht="12.75">
      <c r="B56" s="68"/>
    </row>
    <row r="57" ht="12.75">
      <c r="B57" s="68"/>
    </row>
    <row r="58" ht="12.75">
      <c r="B58" s="68"/>
    </row>
    <row r="59" ht="12.75">
      <c r="B59" s="68"/>
    </row>
    <row r="60" ht="12.75">
      <c r="B60" s="68"/>
    </row>
    <row r="61" ht="12.75">
      <c r="B61" s="68"/>
    </row>
    <row r="62" ht="12.75">
      <c r="B62" s="68"/>
    </row>
    <row r="63" ht="12.75">
      <c r="B63" s="68"/>
    </row>
    <row r="64" ht="12.75">
      <c r="B64" s="68"/>
    </row>
    <row r="65" ht="12.75">
      <c r="B65" s="68"/>
    </row>
    <row r="66" ht="12.75">
      <c r="B66" s="68"/>
    </row>
    <row r="67" ht="12.75">
      <c r="B67" s="68"/>
    </row>
    <row r="68" ht="12.75">
      <c r="B68" s="68"/>
    </row>
    <row r="69" ht="12.75">
      <c r="B69" s="68"/>
    </row>
    <row r="70" ht="12.75">
      <c r="B70" s="68"/>
    </row>
    <row r="71" ht="12.75">
      <c r="B71" s="68"/>
    </row>
    <row r="72" ht="12.75">
      <c r="B72" s="68"/>
    </row>
    <row r="73" ht="12.75">
      <c r="B73" s="68"/>
    </row>
    <row r="74" ht="12.75">
      <c r="B74" s="68"/>
    </row>
    <row r="75" ht="12.75">
      <c r="B75" s="68"/>
    </row>
    <row r="76" ht="12.75">
      <c r="B76" s="68"/>
    </row>
    <row r="77" ht="12.75">
      <c r="B77" s="68"/>
    </row>
    <row r="78" ht="12.75">
      <c r="B78" s="68"/>
    </row>
    <row r="79" ht="12.75">
      <c r="B79" s="68"/>
    </row>
    <row r="80" ht="12.75">
      <c r="B80" s="68"/>
    </row>
    <row r="81" ht="12.75">
      <c r="B81" s="68"/>
    </row>
    <row r="82" ht="12.75">
      <c r="B82" s="68"/>
    </row>
    <row r="83" ht="12.75">
      <c r="B83" s="68"/>
    </row>
    <row r="84" ht="12.75">
      <c r="B84" s="68"/>
    </row>
    <row r="85" ht="12.75">
      <c r="B85" s="68"/>
    </row>
    <row r="86" ht="12.75">
      <c r="B86" s="68"/>
    </row>
    <row r="87" ht="12.75">
      <c r="B87" s="68"/>
    </row>
    <row r="88" ht="12.75">
      <c r="B88" s="68"/>
    </row>
    <row r="89" ht="12.75">
      <c r="B89" s="68"/>
    </row>
    <row r="90" ht="12.75">
      <c r="B90" s="68"/>
    </row>
    <row r="91" ht="12.75">
      <c r="B91" s="69"/>
    </row>
    <row r="92" ht="12.75">
      <c r="B92" s="69"/>
    </row>
    <row r="93" ht="12.75">
      <c r="B93" s="69"/>
    </row>
    <row r="94" ht="12.75">
      <c r="B94" s="69"/>
    </row>
    <row r="95" ht="12.75">
      <c r="B95" s="69"/>
    </row>
    <row r="96" ht="12.75">
      <c r="B96" s="69"/>
    </row>
    <row r="97" ht="12.75">
      <c r="B97" s="69"/>
    </row>
    <row r="98" ht="12.75">
      <c r="B98" s="69"/>
    </row>
    <row r="99" ht="12.75">
      <c r="B99" s="69"/>
    </row>
    <row r="100" ht="12.75">
      <c r="B100" s="69"/>
    </row>
    <row r="101" ht="12.75">
      <c r="B101" s="69"/>
    </row>
    <row r="102" ht="12.75">
      <c r="B102" s="69"/>
    </row>
    <row r="103" ht="12.75">
      <c r="B103" s="69"/>
    </row>
    <row r="104" ht="12.75">
      <c r="B104" s="69"/>
    </row>
    <row r="105" ht="12.75">
      <c r="B105" s="69"/>
    </row>
    <row r="106" ht="12.75">
      <c r="B106" s="69"/>
    </row>
    <row r="107" ht="12.75">
      <c r="B107" s="69"/>
    </row>
    <row r="108" ht="12.75">
      <c r="B108" s="69"/>
    </row>
  </sheetData>
  <sheetProtection/>
  <mergeCells count="3">
    <mergeCell ref="A3:C3"/>
    <mergeCell ref="A5:A19"/>
    <mergeCell ref="A21:A2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Q47"/>
  <sheetViews>
    <sheetView zoomScalePageLayoutView="0" workbookViewId="0" topLeftCell="A11">
      <selection activeCell="U13" sqref="U13"/>
    </sheetView>
  </sheetViews>
  <sheetFormatPr defaultColWidth="9.140625" defaultRowHeight="12.75"/>
  <sheetData>
    <row r="1" ht="12.75">
      <c r="A1" s="34" t="str">
        <f>Cover!B3</f>
        <v>Greater Tzaneen Municipality</v>
      </c>
    </row>
    <row r="2" ht="12.75">
      <c r="A2" s="34" t="s">
        <v>607</v>
      </c>
    </row>
    <row r="3" ht="12.75">
      <c r="A3" s="34" t="str">
        <f>Cover!B7</f>
        <v>2021/ 2022 FY</v>
      </c>
    </row>
    <row r="36" spans="2:17" ht="15">
      <c r="B36" s="52" t="s">
        <v>29</v>
      </c>
      <c r="C36" s="17"/>
      <c r="D36" s="17"/>
      <c r="E36" s="17"/>
      <c r="F36" s="17"/>
      <c r="G36" s="17"/>
      <c r="H36" s="17"/>
      <c r="I36" s="17"/>
      <c r="J36" s="17"/>
      <c r="K36" s="17"/>
      <c r="L36" s="17"/>
      <c r="M36" s="17"/>
      <c r="N36" s="17"/>
      <c r="O36" s="17"/>
      <c r="P36" s="17"/>
      <c r="Q36" s="17"/>
    </row>
    <row r="37" spans="2:17" ht="15">
      <c r="B37" s="52"/>
      <c r="C37" s="17"/>
      <c r="D37" s="17"/>
      <c r="E37" s="17"/>
      <c r="F37" s="17"/>
      <c r="G37" s="17"/>
      <c r="H37" s="17"/>
      <c r="I37" s="17"/>
      <c r="J37" s="17"/>
      <c r="K37" s="17"/>
      <c r="L37" s="17"/>
      <c r="M37" s="17"/>
      <c r="N37" s="17"/>
      <c r="O37" s="17"/>
      <c r="P37" s="17"/>
      <c r="Q37" s="17"/>
    </row>
    <row r="38" spans="2:17" ht="15">
      <c r="B38" s="52" t="s">
        <v>78</v>
      </c>
      <c r="C38" s="17"/>
      <c r="D38" s="17"/>
      <c r="E38" s="17"/>
      <c r="F38" s="17"/>
      <c r="G38" s="17"/>
      <c r="H38" s="17"/>
      <c r="I38" s="17"/>
      <c r="J38" s="17"/>
      <c r="K38" s="17"/>
      <c r="L38" s="17"/>
      <c r="M38" s="17"/>
      <c r="N38" s="17"/>
      <c r="O38" s="17"/>
      <c r="P38" s="17"/>
      <c r="Q38" s="17"/>
    </row>
    <row r="39" spans="2:17" ht="15">
      <c r="B39" s="52" t="s">
        <v>33</v>
      </c>
      <c r="C39" s="17"/>
      <c r="D39" s="17"/>
      <c r="E39" s="17"/>
      <c r="F39" s="17"/>
      <c r="G39" s="17"/>
      <c r="H39" s="17"/>
      <c r="I39" s="17"/>
      <c r="J39" s="17"/>
      <c r="K39" s="17"/>
      <c r="L39" s="17"/>
      <c r="M39" s="17"/>
      <c r="N39" s="17"/>
      <c r="O39" s="17"/>
      <c r="P39" s="17"/>
      <c r="Q39" s="17"/>
    </row>
    <row r="40" spans="2:17" ht="15">
      <c r="B40" s="52" t="s">
        <v>32</v>
      </c>
      <c r="C40" s="17"/>
      <c r="D40" s="17"/>
      <c r="E40" s="17"/>
      <c r="F40" s="17"/>
      <c r="G40" s="17"/>
      <c r="H40" s="17"/>
      <c r="I40" s="17"/>
      <c r="J40" s="17"/>
      <c r="K40" s="17"/>
      <c r="L40" s="17"/>
      <c r="M40" s="17"/>
      <c r="N40" s="17"/>
      <c r="O40" s="17"/>
      <c r="P40" s="17"/>
      <c r="Q40" s="17"/>
    </row>
    <row r="41" spans="2:17" ht="12.75">
      <c r="B41" s="17"/>
      <c r="C41" s="17"/>
      <c r="D41" s="17"/>
      <c r="E41" s="17"/>
      <c r="F41" s="17"/>
      <c r="G41" s="17"/>
      <c r="H41" s="17"/>
      <c r="I41" s="17"/>
      <c r="J41" s="17"/>
      <c r="K41" s="17"/>
      <c r="L41" s="17"/>
      <c r="M41" s="17"/>
      <c r="N41" s="17"/>
      <c r="O41" s="17"/>
      <c r="P41" s="17"/>
      <c r="Q41" s="17"/>
    </row>
    <row r="42" spans="2:17" ht="15">
      <c r="B42" s="53" t="s">
        <v>100</v>
      </c>
      <c r="C42" s="17"/>
      <c r="D42" s="17"/>
      <c r="E42" s="17"/>
      <c r="F42" s="17"/>
      <c r="G42" s="17"/>
      <c r="H42" s="17"/>
      <c r="I42" s="17"/>
      <c r="J42" s="17"/>
      <c r="K42" s="17"/>
      <c r="L42" s="17"/>
      <c r="M42" s="17"/>
      <c r="N42" s="17"/>
      <c r="O42" s="17"/>
      <c r="P42" s="17"/>
      <c r="Q42" s="17"/>
    </row>
    <row r="43" spans="2:17" ht="15">
      <c r="B43" s="54" t="s">
        <v>101</v>
      </c>
      <c r="C43" s="17"/>
      <c r="D43" s="17"/>
      <c r="E43" s="17"/>
      <c r="F43" s="17"/>
      <c r="G43" s="17"/>
      <c r="H43" s="17"/>
      <c r="I43" s="17"/>
      <c r="J43" s="17"/>
      <c r="K43" s="17"/>
      <c r="L43" s="17"/>
      <c r="M43" s="17"/>
      <c r="N43" s="17"/>
      <c r="O43" s="17"/>
      <c r="P43" s="17"/>
      <c r="Q43" s="17"/>
    </row>
    <row r="44" ht="15">
      <c r="B44" s="54" t="s">
        <v>102</v>
      </c>
    </row>
    <row r="45" ht="15">
      <c r="B45" s="54" t="s">
        <v>103</v>
      </c>
    </row>
    <row r="46" ht="15">
      <c r="B46" s="54" t="s">
        <v>104</v>
      </c>
    </row>
    <row r="47" spans="2:7" ht="15">
      <c r="B47" s="54" t="s">
        <v>110</v>
      </c>
      <c r="G47" s="3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2" r:id="rId2"/>
  <headerFooter alignWithMargins="0">
    <oddFooter>&amp;L&amp;F&amp;CPage &amp;P of &amp;N&amp;R&amp;D</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D21" sqref="D21"/>
    </sheetView>
  </sheetViews>
  <sheetFormatPr defaultColWidth="9.140625" defaultRowHeight="12.75"/>
  <cols>
    <col min="1" max="1" width="5.140625" style="0" customWidth="1"/>
  </cols>
  <sheetData>
    <row r="1" spans="1:2" ht="12.75">
      <c r="A1" s="56" t="s">
        <v>19</v>
      </c>
      <c r="B1" s="55"/>
    </row>
    <row r="2" spans="1:2" ht="12.75">
      <c r="A2" s="55"/>
      <c r="B2" s="55"/>
    </row>
    <row r="3" spans="1:2" ht="12.75">
      <c r="A3" s="55" t="s">
        <v>20</v>
      </c>
      <c r="B3" s="55" t="s">
        <v>16</v>
      </c>
    </row>
    <row r="4" spans="1:2" ht="12.75">
      <c r="A4" s="55" t="s">
        <v>21</v>
      </c>
      <c r="B4" s="55" t="s">
        <v>36</v>
      </c>
    </row>
    <row r="5" spans="1:2" ht="12.75">
      <c r="A5" s="55" t="s">
        <v>22</v>
      </c>
      <c r="B5" s="55" t="s">
        <v>57</v>
      </c>
    </row>
    <row r="6" spans="1:2" ht="12.75">
      <c r="A6" s="55" t="s">
        <v>23</v>
      </c>
      <c r="B6" s="55" t="s">
        <v>17</v>
      </c>
    </row>
    <row r="7" spans="1:2" ht="12.75">
      <c r="A7" s="55" t="s">
        <v>24</v>
      </c>
      <c r="B7" s="55" t="s">
        <v>58</v>
      </c>
    </row>
    <row r="8" spans="1:2" ht="12.75">
      <c r="A8" s="55" t="s">
        <v>25</v>
      </c>
      <c r="B8" s="55" t="s">
        <v>56</v>
      </c>
    </row>
    <row r="9" spans="1:2" ht="12.75">
      <c r="A9" s="55" t="s">
        <v>26</v>
      </c>
      <c r="B9" s="55" t="s">
        <v>18</v>
      </c>
    </row>
    <row r="10" spans="1:2" ht="12.75">
      <c r="A10" s="55" t="s">
        <v>27</v>
      </c>
      <c r="B10" s="55" t="s">
        <v>34</v>
      </c>
    </row>
    <row r="11" spans="1:2" ht="12.75">
      <c r="A11" s="55" t="s">
        <v>28</v>
      </c>
      <c r="B11" s="55" t="s">
        <v>30</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r:id="rId1"/>
  <headerFooter alignWithMargins="0">
    <oddFooter>&amp;L&amp;F&amp;CPage &amp;P of &amp;N&amp;R&amp;D</oddFooter>
  </headerFooter>
</worksheet>
</file>

<file path=xl/worksheets/sheet9.xml><?xml version="1.0" encoding="utf-8"?>
<worksheet xmlns="http://schemas.openxmlformats.org/spreadsheetml/2006/main" xmlns:r="http://schemas.openxmlformats.org/officeDocument/2006/relationships">
  <dimension ref="A1:U85"/>
  <sheetViews>
    <sheetView showGridLines="0" zoomScale="85" zoomScaleNormal="85" zoomScalePageLayoutView="0" workbookViewId="0" topLeftCell="A1">
      <pane xSplit="4" ySplit="5" topLeftCell="I20" activePane="bottomRight" state="frozen"/>
      <selection pane="topLeft" activeCell="A5" sqref="A5"/>
      <selection pane="topRight" activeCell="E5" sqref="E5"/>
      <selection pane="bottomLeft" activeCell="A6" sqref="A6"/>
      <selection pane="bottomRight" activeCell="S12" sqref="S12"/>
    </sheetView>
  </sheetViews>
  <sheetFormatPr defaultColWidth="9.140625" defaultRowHeight="12.75"/>
  <cols>
    <col min="1" max="1" width="8.421875" style="3" customWidth="1"/>
    <col min="2" max="2" width="15.140625" style="3" customWidth="1"/>
    <col min="3" max="3" width="20.00390625" style="3" customWidth="1"/>
    <col min="4" max="4" width="18.8515625" style="3" customWidth="1"/>
    <col min="5" max="5" width="18.57421875" style="3" customWidth="1"/>
    <col min="6" max="6" width="21.421875" style="3" bestFit="1" customWidth="1"/>
    <col min="7" max="7" width="14.7109375" style="3" bestFit="1" customWidth="1"/>
    <col min="8" max="8" width="10.28125" style="3" bestFit="1" customWidth="1"/>
    <col min="9" max="9" width="15.57421875" style="3" bestFit="1" customWidth="1"/>
    <col min="10" max="10" width="11.421875" style="12" bestFit="1" customWidth="1"/>
    <col min="11" max="11" width="15.140625" style="3" bestFit="1" customWidth="1"/>
    <col min="12" max="12" width="14.421875" style="3" bestFit="1" customWidth="1"/>
    <col min="13" max="13" width="31.421875" style="81" bestFit="1" customWidth="1"/>
    <col min="14" max="14" width="17.8515625" style="3" bestFit="1" customWidth="1"/>
    <col min="15" max="15" width="13.421875" style="3" bestFit="1" customWidth="1"/>
    <col min="16" max="16" width="14.140625" style="3" bestFit="1" customWidth="1"/>
    <col min="17" max="17" width="15.28125" style="3" bestFit="1" customWidth="1"/>
    <col min="18" max="18" width="16.00390625" style="3" customWidth="1"/>
    <col min="19" max="19" width="25.421875" style="3" customWidth="1"/>
    <col min="20" max="20" width="16.8515625" style="3" customWidth="1"/>
    <col min="21" max="21" width="20.00390625" style="13" customWidth="1"/>
    <col min="22" max="22" width="9.140625" style="3" customWidth="1"/>
    <col min="23" max="23" width="15.8515625" style="3" customWidth="1"/>
    <col min="24" max="24" width="13.8515625" style="3" customWidth="1"/>
    <col min="25" max="25" width="16.421875" style="3" customWidth="1"/>
    <col min="26" max="16384" width="9.140625" style="3" customWidth="1"/>
  </cols>
  <sheetData>
    <row r="1" spans="1:13" ht="12.75">
      <c r="A1" s="2" t="str">
        <f>Cover!B3</f>
        <v>Greater Tzaneen Municipality</v>
      </c>
      <c r="B1" s="2"/>
      <c r="M1" s="144"/>
    </row>
    <row r="2" spans="1:13" ht="12.75">
      <c r="A2" s="2" t="s">
        <v>607</v>
      </c>
      <c r="B2" s="2"/>
      <c r="M2" s="144"/>
    </row>
    <row r="3" spans="1:13" ht="12.75">
      <c r="A3" s="2" t="str">
        <f>Cover!B7</f>
        <v>2021/ 2022 FY</v>
      </c>
      <c r="B3" s="2"/>
      <c r="M3" s="144"/>
    </row>
    <row r="4" ht="12.75">
      <c r="M4" s="144"/>
    </row>
    <row r="5" spans="1:21" s="2" customFormat="1" ht="70.5" customHeight="1">
      <c r="A5" s="124" t="s">
        <v>170</v>
      </c>
      <c r="B5" s="124" t="s">
        <v>173</v>
      </c>
      <c r="C5" s="124" t="s">
        <v>59</v>
      </c>
      <c r="D5" s="124" t="s">
        <v>105</v>
      </c>
      <c r="E5" s="124" t="s">
        <v>178</v>
      </c>
      <c r="F5" s="124" t="s">
        <v>176</v>
      </c>
      <c r="G5" s="124" t="s">
        <v>0</v>
      </c>
      <c r="H5" s="125"/>
      <c r="I5" s="124" t="s">
        <v>1</v>
      </c>
      <c r="J5" s="126"/>
      <c r="K5" s="124" t="s">
        <v>108</v>
      </c>
      <c r="L5" s="124"/>
      <c r="M5" s="124" t="s">
        <v>5</v>
      </c>
      <c r="N5" s="124" t="s">
        <v>67</v>
      </c>
      <c r="O5" s="124"/>
      <c r="P5" s="124" t="s">
        <v>6</v>
      </c>
      <c r="Q5" s="124"/>
      <c r="R5" s="124" t="s">
        <v>107</v>
      </c>
      <c r="S5" s="124" t="s">
        <v>7</v>
      </c>
      <c r="T5" s="124" t="s">
        <v>106</v>
      </c>
      <c r="U5" s="127" t="s">
        <v>8</v>
      </c>
    </row>
    <row r="6" spans="1:21" s="14" customFormat="1" ht="1.5" customHeight="1" hidden="1">
      <c r="A6" s="146" t="s">
        <v>85</v>
      </c>
      <c r="B6" s="146" t="s">
        <v>111</v>
      </c>
      <c r="C6" s="146" t="s">
        <v>112</v>
      </c>
      <c r="D6" s="146" t="s">
        <v>113</v>
      </c>
      <c r="E6" s="146" t="s">
        <v>84</v>
      </c>
      <c r="F6" s="146" t="s">
        <v>177</v>
      </c>
      <c r="G6" s="146" t="s">
        <v>114</v>
      </c>
      <c r="H6" s="146" t="s">
        <v>86</v>
      </c>
      <c r="I6" s="146" t="s">
        <v>109</v>
      </c>
      <c r="J6" s="146" t="s">
        <v>87</v>
      </c>
      <c r="K6" s="146" t="s">
        <v>88</v>
      </c>
      <c r="L6" s="146" t="s">
        <v>97</v>
      </c>
      <c r="M6" s="146" t="s">
        <v>115</v>
      </c>
      <c r="N6" s="146" t="s">
        <v>95</v>
      </c>
      <c r="O6" s="146" t="s">
        <v>96</v>
      </c>
      <c r="P6" s="146" t="s">
        <v>98</v>
      </c>
      <c r="Q6" s="146" t="s">
        <v>99</v>
      </c>
      <c r="R6" s="147" t="s">
        <v>174</v>
      </c>
      <c r="S6" s="147" t="s">
        <v>7</v>
      </c>
      <c r="T6" s="147" t="s">
        <v>175</v>
      </c>
      <c r="U6" s="147" t="s">
        <v>8</v>
      </c>
    </row>
    <row r="7" spans="1:21" s="4" customFormat="1" ht="300" customHeight="1">
      <c r="A7" s="91">
        <v>1</v>
      </c>
      <c r="B7" s="95" t="s">
        <v>180</v>
      </c>
      <c r="C7" s="93" t="s">
        <v>181</v>
      </c>
      <c r="D7" s="93" t="s">
        <v>182</v>
      </c>
      <c r="E7" s="93" t="s">
        <v>183</v>
      </c>
      <c r="F7" s="96" t="s">
        <v>184</v>
      </c>
      <c r="G7" s="94" t="s">
        <v>41</v>
      </c>
      <c r="H7" s="94">
        <f>IF($G7='Rating Factors'!$A$9,'Rating Factors'!$A$10,IF($G7='Rating Factors'!$A$12,'Rating Factors'!$A$13,IF($G7='Rating Factors'!$A$15,'Rating Factors'!$A$16,IF($G7='Rating Factors'!$A$17,'Rating Factors'!$A$18,IF($G7='Rating Factors'!$A$19,'Rating Factors'!$A$20,"NA")))))</f>
        <v>5</v>
      </c>
      <c r="I7" s="94" t="s">
        <v>13</v>
      </c>
      <c r="J7" s="100">
        <f>IF($I7='Rating Factors'!$A$24,'Rating Factors'!$C$24,IF($I7='Rating Factors'!$A$25,'Rating Factors'!$C$25,IF($I7='Rating Factors'!$A$26,'Rating Factors'!$C$26,IF($I7='Rating Factors'!$A$27,'Rating Factors'!$C$27,IF($I7='Rating Factors'!$A$28,'Rating Factors'!$C$28,"NA")))))</f>
        <v>4</v>
      </c>
      <c r="K7" s="94" t="str">
        <f>IF(L7&gt;='Rating Factors'!$C$41,'Rating Factors'!$A$40,IF(L7&gt;='Rating Factors'!$C$42,'Rating Factors'!$A$41,IF(L7&gt;='Rating Factors'!$C$43,'Rating Factors'!$A$42,IF(L7&gt;='Rating Factors'!$C$44,'Rating Factors'!$A$43,IF(L7&lt;'Rating Factors'!$C$44,'Rating Factors'!$A$44,0)))))</f>
        <v>Maximum</v>
      </c>
      <c r="L7" s="94">
        <f aca="true" t="shared" si="0" ref="L7:L19">H7*J7</f>
        <v>20</v>
      </c>
      <c r="M7" s="96" t="s">
        <v>744</v>
      </c>
      <c r="N7" s="94" t="s">
        <v>46</v>
      </c>
      <c r="O7" s="101">
        <f>IF(N7='Rating Factors'!$A$32,'Rating Factors'!$C$32,IF(N7='Rating Factors'!$A$33,'Rating Factors'!$C$33,IF(N7='Rating Factors'!$A$34,'Rating Factors'!$C$34,IF(N7='Rating Factors'!$A$35,'Rating Factors'!$C$35,IF(N7='Rating Factors'!$A$36,'Rating Factors'!$C$36,"NA")))))</f>
        <v>0.65</v>
      </c>
      <c r="P7" s="94" t="str">
        <f>IF($Q7&gt;='Rating Factors'!$F$41,'Rating Factors'!$D$40,IF($Q7&gt;='Rating Factors'!$F$42,'Rating Factors'!$D$41,IF($Q7&gt;='Rating Factors'!$F$43,'Rating Factors'!$D$42,IF($Q7&gt;='Rating Factors'!$F$44,'Rating Factors'!$D$43,IF($Q7&lt;'Rating Factors'!$F$44,'Rating Factors'!$D$44,"NA")))))</f>
        <v>Medium</v>
      </c>
      <c r="Q7" s="94">
        <f aca="true" t="shared" si="1" ref="Q7:Q19">L7*O7</f>
        <v>13</v>
      </c>
      <c r="R7" s="96" t="s">
        <v>185</v>
      </c>
      <c r="S7" s="96" t="s">
        <v>186</v>
      </c>
      <c r="T7" s="97" t="s">
        <v>187</v>
      </c>
      <c r="U7" s="102" t="s">
        <v>307</v>
      </c>
    </row>
    <row r="8" spans="1:21" s="4" customFormat="1" ht="210">
      <c r="A8" s="91">
        <v>2</v>
      </c>
      <c r="B8" s="95" t="s">
        <v>188</v>
      </c>
      <c r="C8" s="96" t="s">
        <v>189</v>
      </c>
      <c r="D8" s="96" t="s">
        <v>190</v>
      </c>
      <c r="E8" s="96" t="s">
        <v>191</v>
      </c>
      <c r="F8" s="96" t="s">
        <v>192</v>
      </c>
      <c r="G8" s="94" t="s">
        <v>41</v>
      </c>
      <c r="H8" s="94">
        <f>IF($G8='Rating Factors'!$A$9,'Rating Factors'!$A$10,IF($G8='Rating Factors'!$A$12,'Rating Factors'!$A$13,IF($G8='Rating Factors'!$A$15,'Rating Factors'!$A$16,IF($G8='Rating Factors'!$A$17,'Rating Factors'!$A$18,IF($G8='Rating Factors'!$A$19,'Rating Factors'!$A$20,"NA")))))</f>
        <v>5</v>
      </c>
      <c r="I8" s="94" t="s">
        <v>63</v>
      </c>
      <c r="J8" s="100">
        <f>IF($I8='Rating Factors'!$A$24,'Rating Factors'!$C$24,IF($I8='Rating Factors'!$A$25,'Rating Factors'!$C$25,IF($I8='Rating Factors'!$A$26,'Rating Factors'!$C$26,IF($I8='Rating Factors'!$A$27,'Rating Factors'!$C$27,IF($I8='Rating Factors'!$A$28,'Rating Factors'!$C$28,"NA")))))</f>
        <v>5</v>
      </c>
      <c r="K8" s="94" t="str">
        <f>IF(L8&gt;='Rating Factors'!$C$41,'Rating Factors'!$A$40,IF(L8&gt;='Rating Factors'!$C$42,'Rating Factors'!$A$41,IF(L8&gt;='Rating Factors'!$C$43,'Rating Factors'!$A$42,IF(L8&gt;='Rating Factors'!$C$44,'Rating Factors'!$A$43,IF(L8&lt;'Rating Factors'!$C$44,'Rating Factors'!$A$44,0)))))</f>
        <v>Maximum</v>
      </c>
      <c r="L8" s="94">
        <f t="shared" si="0"/>
        <v>25</v>
      </c>
      <c r="M8" s="97" t="s">
        <v>193</v>
      </c>
      <c r="N8" s="94" t="s">
        <v>46</v>
      </c>
      <c r="O8" s="101">
        <f>IF(N8='Rating Factors'!$A$32,'Rating Factors'!$C$32,IF(N8='Rating Factors'!$A$33,'Rating Factors'!$C$33,IF(N8='Rating Factors'!$A$34,'Rating Factors'!$C$34,IF(N8='Rating Factors'!$A$35,'Rating Factors'!$C$35,IF(N8='Rating Factors'!$A$36,'Rating Factors'!$C$36,"NA")))))</f>
        <v>0.65</v>
      </c>
      <c r="P8" s="94" t="str">
        <f>IF($Q8&gt;='Rating Factors'!$F$41,'Rating Factors'!$D$40,IF($Q8&gt;='Rating Factors'!$F$42,'Rating Factors'!$D$41,IF($Q8&gt;='Rating Factors'!$F$43,'Rating Factors'!$D$42,IF($Q8&gt;='Rating Factors'!$F$44,'Rating Factors'!$D$43,IF($Q8&lt;'Rating Factors'!$F$44,'Rating Factors'!$D$44,"NA")))))</f>
        <v>High</v>
      </c>
      <c r="Q8" s="94">
        <f t="shared" si="1"/>
        <v>16.25</v>
      </c>
      <c r="R8" s="96" t="s">
        <v>185</v>
      </c>
      <c r="S8" s="96" t="s">
        <v>194</v>
      </c>
      <c r="T8" s="97" t="s">
        <v>195</v>
      </c>
      <c r="U8" s="103" t="s">
        <v>307</v>
      </c>
    </row>
    <row r="9" spans="1:21" s="4" customFormat="1" ht="231.75" customHeight="1">
      <c r="A9" s="91">
        <v>3</v>
      </c>
      <c r="B9" s="95" t="s">
        <v>196</v>
      </c>
      <c r="C9" s="97" t="s">
        <v>197</v>
      </c>
      <c r="D9" s="112" t="s">
        <v>198</v>
      </c>
      <c r="E9" s="112" t="s">
        <v>199</v>
      </c>
      <c r="F9" s="112" t="s">
        <v>200</v>
      </c>
      <c r="G9" s="94" t="s">
        <v>41</v>
      </c>
      <c r="H9" s="94">
        <f>IF($G9='[2]Rating Factors'!$A$9,'[2]Rating Factors'!$A$10,IF($G9='[2]Rating Factors'!$A$12,'[2]Rating Factors'!$A$13,IF($G9='[2]Rating Factors'!$A$15,'[2]Rating Factors'!$A$16,IF($G9='[2]Rating Factors'!$A$17,'[2]Rating Factors'!$A$18,IF($G9='[2]Rating Factors'!$A$19,'[2]Rating Factors'!$A$20,"NA")))))</f>
        <v>5</v>
      </c>
      <c r="I9" s="94" t="s">
        <v>63</v>
      </c>
      <c r="J9" s="100">
        <f>IF($I9='[2]Rating Factors'!$A$24,'[2]Rating Factors'!$C$24,IF($I9='[2]Rating Factors'!$A$25,'[2]Rating Factors'!$C$25,IF($I9='[2]Rating Factors'!$A$26,'[2]Rating Factors'!$C$26,IF($I9='[2]Rating Factors'!$A$27,'[2]Rating Factors'!$C$27,IF($I9='[2]Rating Factors'!$A$28,'[2]Rating Factors'!$C$28,"NA")))))</f>
        <v>5</v>
      </c>
      <c r="K9" s="94" t="str">
        <f>IF(L9&gt;='[2]Rating Factors'!$C$41,'[2]Rating Factors'!$A$40,IF(L9&gt;='[2]Rating Factors'!$C$42,'[2]Rating Factors'!$A$41,IF(L9&gt;='[2]Rating Factors'!$C$43,'[2]Rating Factors'!$A$42,IF(L9&gt;='[2]Rating Factors'!$C$44,'[2]Rating Factors'!$A$43,IF(L9&lt;'[2]Rating Factors'!$C$44,'[2]Rating Factors'!$A$44,0)))))</f>
        <v>Maximum</v>
      </c>
      <c r="L9" s="94">
        <f t="shared" si="0"/>
        <v>25</v>
      </c>
      <c r="M9" s="97" t="s">
        <v>201</v>
      </c>
      <c r="N9" s="94" t="s">
        <v>46</v>
      </c>
      <c r="O9" s="101">
        <f>IF(N9='[2]Rating Factors'!$A$32,'[2]Rating Factors'!$C$32,IF(N9='[2]Rating Factors'!$A$33,'[2]Rating Factors'!$C$33,IF(N9='[2]Rating Factors'!$A$34,'[2]Rating Factors'!$C$34,IF(N9='[2]Rating Factors'!$A$35,'[2]Rating Factors'!$C$35,IF(N9='[2]Rating Factors'!$A$36,'[2]Rating Factors'!$C$36,"NA")))))</f>
        <v>0.65</v>
      </c>
      <c r="P9" s="94" t="str">
        <f>IF($Q9&gt;='[2]Rating Factors'!$F$41,'[2]Rating Factors'!$D$40,IF($Q9&gt;='[2]Rating Factors'!$F$42,'[2]Rating Factors'!$D$41,IF($Q9&gt;='[2]Rating Factors'!$F$43,'[2]Rating Factors'!$D$42,IF($Q9&gt;='[2]Rating Factors'!$F$44,'[2]Rating Factors'!$D$43,IF($Q9&lt;'[2]Rating Factors'!$F$44,'[2]Rating Factors'!$D$44,"NA")))))</f>
        <v>Maximum</v>
      </c>
      <c r="Q9" s="94">
        <f t="shared" si="1"/>
        <v>16.25</v>
      </c>
      <c r="R9" s="96" t="s">
        <v>185</v>
      </c>
      <c r="S9" s="96" t="s">
        <v>202</v>
      </c>
      <c r="T9" s="97" t="s">
        <v>203</v>
      </c>
      <c r="U9" s="103" t="s">
        <v>307</v>
      </c>
    </row>
    <row r="10" spans="1:21" s="4" customFormat="1" ht="300">
      <c r="A10" s="91">
        <v>4</v>
      </c>
      <c r="B10" s="93" t="s">
        <v>204</v>
      </c>
      <c r="C10" s="96" t="s">
        <v>205</v>
      </c>
      <c r="D10" s="93" t="s">
        <v>206</v>
      </c>
      <c r="E10" s="93" t="s">
        <v>207</v>
      </c>
      <c r="F10" s="96" t="s">
        <v>208</v>
      </c>
      <c r="G10" s="97" t="s">
        <v>41</v>
      </c>
      <c r="H10" s="94">
        <f>IF($G10='Rating Factors'!$A$9,'Rating Factors'!$A$10,IF($G10='Rating Factors'!$A$12,'Rating Factors'!$A$13,IF($G10='Rating Factors'!$A$15,'Rating Factors'!$A$16,IF($G10='Rating Factors'!$A$17,'Rating Factors'!$A$18,IF($G10='Rating Factors'!$A$19,'Rating Factors'!$A$20,"NA")))))</f>
        <v>5</v>
      </c>
      <c r="I10" s="94" t="s">
        <v>13</v>
      </c>
      <c r="J10" s="100">
        <f>IF($I10='Rating Factors'!$A$24,'Rating Factors'!$C$24,IF($I10='Rating Factors'!$A$25,'Rating Factors'!$C$25,IF($I10='Rating Factors'!$A$26,'Rating Factors'!$C$26,IF($I10='Rating Factors'!$A$27,'Rating Factors'!$C$27,IF($I10='Rating Factors'!$A$28,'Rating Factors'!$C$28,"NA")))))</f>
        <v>4</v>
      </c>
      <c r="K10" s="94" t="str">
        <f>IF(L10&gt;='Rating Factors'!$C$41,'Rating Factors'!$A$40,IF(L10&gt;='Rating Factors'!$C$42,'Rating Factors'!$A$41,IF(L10&gt;='Rating Factors'!$C$43,'Rating Factors'!$A$42,IF(L10&gt;='Rating Factors'!$C$44,'Rating Factors'!$A$43,IF(L10&lt;'Rating Factors'!$C$44,'Rating Factors'!$A$44,0)))))</f>
        <v>Maximum</v>
      </c>
      <c r="L10" s="94">
        <f t="shared" si="0"/>
        <v>20</v>
      </c>
      <c r="M10" s="96" t="s">
        <v>209</v>
      </c>
      <c r="N10" s="94" t="s">
        <v>48</v>
      </c>
      <c r="O10" s="101">
        <f>IF(N10='Rating Factors'!$A$32,'Rating Factors'!$C$32,IF(N10='Rating Factors'!$A$33,'Rating Factors'!$C$33,IF(N10='Rating Factors'!$A$34,'Rating Factors'!$C$34,IF(N10='Rating Factors'!$A$35,'Rating Factors'!$C$35,IF(N10='Rating Factors'!$A$36,'Rating Factors'!$C$36,"NA")))))</f>
        <v>0.8</v>
      </c>
      <c r="P10" s="94" t="str">
        <f>IF($Q10&gt;='Rating Factors'!$F$41,'Rating Factors'!$D$40,IF($Q10&gt;='Rating Factors'!$F$42,'Rating Factors'!$D$41,IF($Q10&gt;='Rating Factors'!$F$43,'Rating Factors'!$D$42,IF($Q10&gt;='Rating Factors'!$F$44,'Rating Factors'!$D$43,IF($Q10&lt;'Rating Factors'!$F$44,'Rating Factors'!$D$44,"NA")))))</f>
        <v>High</v>
      </c>
      <c r="Q10" s="94">
        <f t="shared" si="1"/>
        <v>16</v>
      </c>
      <c r="R10" s="96" t="s">
        <v>185</v>
      </c>
      <c r="S10" s="96" t="s">
        <v>210</v>
      </c>
      <c r="T10" s="97" t="s">
        <v>211</v>
      </c>
      <c r="U10" s="103" t="s">
        <v>307</v>
      </c>
    </row>
    <row r="11" spans="1:21" s="4" customFormat="1" ht="261" customHeight="1">
      <c r="A11" s="91">
        <v>5</v>
      </c>
      <c r="B11" s="128" t="s">
        <v>212</v>
      </c>
      <c r="C11" s="97" t="s">
        <v>213</v>
      </c>
      <c r="D11" s="97" t="s">
        <v>214</v>
      </c>
      <c r="E11" s="97" t="s">
        <v>215</v>
      </c>
      <c r="F11" s="97" t="s">
        <v>216</v>
      </c>
      <c r="G11" s="97" t="s">
        <v>62</v>
      </c>
      <c r="H11" s="97">
        <f>IF($G11='Rating Factors'!$A$9,'Rating Factors'!$A$10,IF($G11='Rating Factors'!$A$12,'Rating Factors'!$A$13,IF($G11='Rating Factors'!$A$15,'Rating Factors'!$A$16,IF($G11='Rating Factors'!$A$17,'Rating Factors'!$A$18,IF($G11='Rating Factors'!$A$19,'Rating Factors'!$A$20,"NA")))))</f>
        <v>4</v>
      </c>
      <c r="I11" s="97" t="s">
        <v>63</v>
      </c>
      <c r="J11" s="104">
        <f>IF($I11='Rating Factors'!$A$24,'Rating Factors'!$C$24,IF($I11='Rating Factors'!$A$25,'Rating Factors'!$C$25,IF($I11='Rating Factors'!$A$26,'Rating Factors'!$C$26,IF($I11='Rating Factors'!$A$27,'Rating Factors'!$C$27,IF($I11='Rating Factors'!$A$28,'Rating Factors'!$C$28,"NA")))))</f>
        <v>5</v>
      </c>
      <c r="K11" s="97" t="str">
        <f>IF(L11&gt;='Rating Factors'!$C$41,'Rating Factors'!$A$40,IF(L11&gt;='Rating Factors'!$C$42,'Rating Factors'!$A$41,IF(L11&gt;='Rating Factors'!$C$43,'Rating Factors'!$A$42,IF(L11&gt;='Rating Factors'!$C$44,'Rating Factors'!$A$43,IF(L11&lt;'Rating Factors'!$C$44,'Rating Factors'!$A$44,0)))))</f>
        <v>Maximum</v>
      </c>
      <c r="L11" s="97">
        <f t="shared" si="0"/>
        <v>20</v>
      </c>
      <c r="M11" s="97" t="s">
        <v>217</v>
      </c>
      <c r="N11" s="97" t="s">
        <v>46</v>
      </c>
      <c r="O11" s="105">
        <f>IF(N11='Rating Factors'!$A$32,'Rating Factors'!$C$32,IF(N11='Rating Factors'!$A$33,'Rating Factors'!$C$33,IF(N11='Rating Factors'!$A$34,'Rating Factors'!$C$34,IF(N11='Rating Factors'!$A$35,'Rating Factors'!$C$35,IF(N11='Rating Factors'!$A$36,'Rating Factors'!$C$36,"NA")))))</f>
        <v>0.65</v>
      </c>
      <c r="P11" s="97" t="str">
        <f>IF($Q11&gt;='Rating Factors'!$F$41,'Rating Factors'!$D$40,IF($Q11&gt;='Rating Factors'!$F$42,'Rating Factors'!$D$41,IF($Q11&gt;='Rating Factors'!$F$43,'Rating Factors'!$D$42,IF($Q11&gt;='Rating Factors'!$F$44,'Rating Factors'!$D$43,IF($Q11&lt;'Rating Factors'!$F$44,'Rating Factors'!$D$44,"NA")))))</f>
        <v>Medium</v>
      </c>
      <c r="Q11" s="97">
        <f t="shared" si="1"/>
        <v>13</v>
      </c>
      <c r="R11" s="96" t="s">
        <v>185</v>
      </c>
      <c r="S11" s="97" t="s">
        <v>218</v>
      </c>
      <c r="T11" s="97" t="s">
        <v>219</v>
      </c>
      <c r="U11" s="106" t="s">
        <v>307</v>
      </c>
    </row>
    <row r="12" spans="1:21" s="115" customFormat="1" ht="154.5" customHeight="1">
      <c r="A12" s="93">
        <v>6</v>
      </c>
      <c r="B12" s="93" t="s">
        <v>212</v>
      </c>
      <c r="C12" s="96" t="s">
        <v>220</v>
      </c>
      <c r="D12" s="96" t="s">
        <v>221</v>
      </c>
      <c r="E12" s="96" t="s">
        <v>222</v>
      </c>
      <c r="F12" s="96" t="s">
        <v>223</v>
      </c>
      <c r="G12" s="96" t="s">
        <v>41</v>
      </c>
      <c r="H12" s="96">
        <f>IF($G12='Rating Factors'!$A$9,'Rating Factors'!$A$10,IF($G12='Rating Factors'!$A$12,'Rating Factors'!$A$13,IF($G12='Rating Factors'!$A$15,'Rating Factors'!$A$16,IF($G12='Rating Factors'!$A$17,'Rating Factors'!$A$18,IF($G12='Rating Factors'!$A$19,'Rating Factors'!$A$20,"NA")))))</f>
        <v>5</v>
      </c>
      <c r="I12" s="96" t="s">
        <v>13</v>
      </c>
      <c r="J12" s="113">
        <f>IF($I12='Rating Factors'!$A$24,'Rating Factors'!$C$24,IF($I12='Rating Factors'!$A$25,'Rating Factors'!$C$25,IF($I12='Rating Factors'!$A$26,'Rating Factors'!$C$26,IF($I12='Rating Factors'!$A$27,'Rating Factors'!$C$27,IF($I12='Rating Factors'!$A$28,'Rating Factors'!$C$28,"NA")))))</f>
        <v>4</v>
      </c>
      <c r="K12" s="96" t="str">
        <f>IF(L12&gt;='Rating Factors'!$C$41,'Rating Factors'!$A$40,IF(L12&gt;='Rating Factors'!$C$42,'Rating Factors'!$A$41,IF(L12&gt;='Rating Factors'!$C$43,'Rating Factors'!$A$42,IF(L12&gt;='Rating Factors'!$C$44,'Rating Factors'!$A$43,IF(L12&lt;'Rating Factors'!$C$44,'Rating Factors'!$A$44,0)))))</f>
        <v>Maximum</v>
      </c>
      <c r="L12" s="96">
        <f t="shared" si="0"/>
        <v>20</v>
      </c>
      <c r="M12" s="96" t="s">
        <v>224</v>
      </c>
      <c r="N12" s="96" t="s">
        <v>46</v>
      </c>
      <c r="O12" s="114">
        <f>IF(N12='Rating Factors'!$A$32,'Rating Factors'!$C$32,IF(N12='Rating Factors'!$A$33,'Rating Factors'!$C$33,IF(N12='Rating Factors'!$A$34,'Rating Factors'!$C$34,IF(N12='Rating Factors'!$A$35,'Rating Factors'!$C$35,IF(N12='Rating Factors'!$A$36,'Rating Factors'!$C$36,"NA")))))</f>
        <v>0.65</v>
      </c>
      <c r="P12" s="96" t="str">
        <f>IF($Q12&gt;='Rating Factors'!$F$41,'Rating Factors'!$D$40,IF($Q12&gt;='Rating Factors'!$F$42,'Rating Factors'!$D$41,IF($Q12&gt;='Rating Factors'!$F$43,'Rating Factors'!$D$42,IF($Q12&gt;='Rating Factors'!$F$44,'Rating Factors'!$D$43,IF($Q12&lt;'Rating Factors'!$F$44,'Rating Factors'!$D$44,"NA")))))</f>
        <v>Medium</v>
      </c>
      <c r="Q12" s="96">
        <f t="shared" si="1"/>
        <v>13</v>
      </c>
      <c r="R12" s="96" t="s">
        <v>185</v>
      </c>
      <c r="S12" s="97" t="s">
        <v>225</v>
      </c>
      <c r="T12" s="96" t="s">
        <v>226</v>
      </c>
      <c r="U12" s="103" t="s">
        <v>307</v>
      </c>
    </row>
    <row r="13" spans="1:21" s="77" customFormat="1" ht="150">
      <c r="A13" s="109">
        <v>7</v>
      </c>
      <c r="B13" s="110" t="s">
        <v>227</v>
      </c>
      <c r="C13" s="110" t="s">
        <v>228</v>
      </c>
      <c r="D13" s="110" t="s">
        <v>229</v>
      </c>
      <c r="E13" s="110" t="s">
        <v>230</v>
      </c>
      <c r="F13" s="111" t="s">
        <v>231</v>
      </c>
      <c r="G13" s="94" t="s">
        <v>41</v>
      </c>
      <c r="H13" s="94">
        <f>IF($G13='Rating Factors'!$A$9,'Rating Factors'!$A$10,IF($G13='Rating Factors'!$A$12,'Rating Factors'!$A$13,IF($G13='Rating Factors'!$A$15,'Rating Factors'!$A$16,IF($G13='Rating Factors'!$A$17,'Rating Factors'!$A$18,IF($G13='Rating Factors'!$A$19,'Rating Factors'!$A$20,"NA")))))</f>
        <v>5</v>
      </c>
      <c r="I13" s="94" t="s">
        <v>13</v>
      </c>
      <c r="J13" s="100">
        <f>IF($I13='Rating Factors'!$A$24,'Rating Factors'!$C$24,IF($I13='Rating Factors'!$A$25,'Rating Factors'!$C$25,IF($I13='Rating Factors'!$A$26,'Rating Factors'!$C$26,IF($I13='Rating Factors'!$A$27,'Rating Factors'!$C$27,IF($I13='Rating Factors'!$A$28,'Rating Factors'!$C$28,"NA")))))</f>
        <v>4</v>
      </c>
      <c r="K13" s="94" t="str">
        <f>IF(L13&gt;='Rating Factors'!$C$41,'Rating Factors'!$A$40,IF(L13&gt;='Rating Factors'!$C$42,'Rating Factors'!$A$41,IF(L13&gt;='Rating Factors'!$C$43,'Rating Factors'!$A$42,IF(L13&gt;='Rating Factors'!$C$44,'Rating Factors'!$A$43,IF(L13&lt;'Rating Factors'!$C$44,'Rating Factors'!$A$44,0)))))</f>
        <v>Maximum</v>
      </c>
      <c r="L13" s="94">
        <f t="shared" si="0"/>
        <v>20</v>
      </c>
      <c r="M13" s="96" t="s">
        <v>232</v>
      </c>
      <c r="N13" s="94" t="s">
        <v>46</v>
      </c>
      <c r="O13" s="101">
        <f>IF(N13='Rating Factors'!$A$32,'Rating Factors'!$C$32,IF(N13='Rating Factors'!$A$33,'Rating Factors'!$C$33,IF(N13='Rating Factors'!$A$34,'Rating Factors'!$C$34,IF(N13='Rating Factors'!$A$35,'Rating Factors'!$C$35,IF(N13='Rating Factors'!$A$36,'Rating Factors'!$C$36,"NA")))))</f>
        <v>0.65</v>
      </c>
      <c r="P13" s="94" t="str">
        <f>IF($Q13&gt;='Rating Factors'!$F$41,'Rating Factors'!$D$40,IF($Q13&gt;='Rating Factors'!$F$42,'Rating Factors'!$D$41,IF($Q13&gt;='Rating Factors'!$F$43,'Rating Factors'!$D$42,IF($Q13&gt;='Rating Factors'!$F$44,'Rating Factors'!$D$43,IF($Q13&lt;'Rating Factors'!$F$44,'Rating Factors'!$D$44,"NA")))))</f>
        <v>Medium</v>
      </c>
      <c r="Q13" s="94">
        <f t="shared" si="1"/>
        <v>13</v>
      </c>
      <c r="R13" s="96" t="s">
        <v>185</v>
      </c>
      <c r="S13" s="96" t="s">
        <v>233</v>
      </c>
      <c r="T13" s="97" t="s">
        <v>234</v>
      </c>
      <c r="U13" s="103" t="s">
        <v>307</v>
      </c>
    </row>
    <row r="14" spans="1:21" s="4" customFormat="1" ht="165">
      <c r="A14" s="91">
        <v>8</v>
      </c>
      <c r="B14" s="93" t="s">
        <v>235</v>
      </c>
      <c r="C14" s="95" t="s">
        <v>236</v>
      </c>
      <c r="D14" s="95" t="s">
        <v>237</v>
      </c>
      <c r="E14" s="95" t="s">
        <v>238</v>
      </c>
      <c r="F14" s="97" t="s">
        <v>239</v>
      </c>
      <c r="G14" s="94" t="s">
        <v>12</v>
      </c>
      <c r="H14" s="94">
        <f>IF($G14='[1]Rating Factors'!$A$9,'[1]Rating Factors'!$A$10,IF($G14='[1]Rating Factors'!$A$12,'[1]Rating Factors'!$A$13,IF($G14='[1]Rating Factors'!$A$15,'[1]Rating Factors'!$A$16,IF($G14='[1]Rating Factors'!$A$17,'[1]Rating Factors'!$A$18,IF($G14='[1]Rating Factors'!$A$19,'[1]Rating Factors'!$A$20,"NA")))))</f>
        <v>3</v>
      </c>
      <c r="I14" s="94" t="s">
        <v>13</v>
      </c>
      <c r="J14" s="100">
        <f>IF($I14='[1]Rating Factors'!$A$24,'[1]Rating Factors'!$C$24,IF($I14='[1]Rating Factors'!$A$25,'[1]Rating Factors'!$C$25,IF($I14='[1]Rating Factors'!$A$26,'[1]Rating Factors'!$C$26,IF($I14='[1]Rating Factors'!$A$27,'[1]Rating Factors'!$C$27,IF($I14='[1]Rating Factors'!$A$28,'[1]Rating Factors'!$C$28,"NA")))))</f>
        <v>4</v>
      </c>
      <c r="K14" s="94" t="str">
        <f>IF(L14&gt;='[1]Rating Factors'!$C$41,'[1]Rating Factors'!$A$40,IF(L14&gt;='[1]Rating Factors'!$C$42,'[1]Rating Factors'!$A$41,IF(L14&gt;='[1]Rating Factors'!$C$43,'[1]Rating Factors'!$A$42,IF(L14&gt;='[1]Rating Factors'!$C$44,'[1]Rating Factors'!$A$43,IF(L14&lt;'[1]Rating Factors'!$C$44,'[1]Rating Factors'!$A$44,0)))))</f>
        <v>Medium</v>
      </c>
      <c r="L14" s="94">
        <f t="shared" si="0"/>
        <v>12</v>
      </c>
      <c r="M14" s="97" t="s">
        <v>240</v>
      </c>
      <c r="N14" s="94" t="s">
        <v>46</v>
      </c>
      <c r="O14" s="101">
        <f>IF(N14='Rating Factors'!$A$32,'Rating Factors'!$C$32,IF(N14='Rating Factors'!$A$33,'Rating Factors'!$C$33,IF(N14='Rating Factors'!$A$34,'Rating Factors'!$C$34,IF(N14='Rating Factors'!$A$35,'Rating Factors'!$C$35,IF(N14='Rating Factors'!$A$36,'Rating Factors'!$C$36,"NA")))))</f>
        <v>0.65</v>
      </c>
      <c r="P14" s="94" t="str">
        <f>IF($Q14&gt;='Rating Factors'!$F$41,'Rating Factors'!$D$40,IF($Q14&gt;='Rating Factors'!$F$42,'Rating Factors'!$D$41,IF($Q14&gt;='Rating Factors'!$F$43,'Rating Factors'!$D$42,IF($Q14&gt;='Rating Factors'!$F$44,'Rating Factors'!$D$43,IF($Q14&lt;'Rating Factors'!$F$44,'Rating Factors'!$D$44,"NA")))))</f>
        <v>Low</v>
      </c>
      <c r="Q14" s="94">
        <f t="shared" si="1"/>
        <v>7.800000000000001</v>
      </c>
      <c r="R14" s="96" t="s">
        <v>185</v>
      </c>
      <c r="S14" s="97" t="s">
        <v>241</v>
      </c>
      <c r="T14" s="97" t="s">
        <v>242</v>
      </c>
      <c r="U14" s="103" t="s">
        <v>307</v>
      </c>
    </row>
    <row r="15" spans="1:21" s="4" customFormat="1" ht="195">
      <c r="A15" s="91">
        <v>9</v>
      </c>
      <c r="B15" s="93" t="s">
        <v>212</v>
      </c>
      <c r="C15" s="95" t="s">
        <v>243</v>
      </c>
      <c r="D15" s="99" t="s">
        <v>244</v>
      </c>
      <c r="E15" s="99" t="s">
        <v>245</v>
      </c>
      <c r="F15" s="99" t="s">
        <v>246</v>
      </c>
      <c r="G15" s="94" t="s">
        <v>62</v>
      </c>
      <c r="H15" s="94">
        <f>IF($G15='Rating Factors'!$A$9,'Rating Factors'!$A$10,IF($G15='Rating Factors'!$A$12,'Rating Factors'!$A$13,IF($G15='Rating Factors'!$A$15,'Rating Factors'!$A$16,IF($G15='Rating Factors'!$A$17,'Rating Factors'!$A$18,IF($G15='Rating Factors'!$A$19,'Rating Factors'!$A$20,"NA")))))</f>
        <v>4</v>
      </c>
      <c r="I15" s="94" t="s">
        <v>13</v>
      </c>
      <c r="J15" s="100">
        <f>IF($I15='Rating Factors'!$A$24,'Rating Factors'!$C$24,IF($I15='Rating Factors'!$A$25,'Rating Factors'!$C$25,IF($I15='Rating Factors'!$A$26,'Rating Factors'!$C$26,IF($I15='Rating Factors'!$A$27,'Rating Factors'!$C$27,IF($I15='Rating Factors'!$A$28,'Rating Factors'!$C$28,"NA")))))</f>
        <v>4</v>
      </c>
      <c r="K15" s="94" t="str">
        <f>IF(L15&gt;='Rating Factors'!$C$41,'Rating Factors'!$A$40,IF(L15&gt;='Rating Factors'!$C$42,'Rating Factors'!$A$41,IF(L15&gt;='Rating Factors'!$C$43,'Rating Factors'!$A$42,IF(L15&gt;='Rating Factors'!$C$44,'Rating Factors'!$A$43,IF(L15&lt;'Rating Factors'!$C$44,'Rating Factors'!$A$44,0)))))</f>
        <v>High</v>
      </c>
      <c r="L15" s="94">
        <f t="shared" si="0"/>
        <v>16</v>
      </c>
      <c r="M15" s="97" t="s">
        <v>247</v>
      </c>
      <c r="N15" s="94" t="s">
        <v>48</v>
      </c>
      <c r="O15" s="101">
        <f>IF(N15='Rating Factors'!$A$32,'Rating Factors'!$C$32,IF(N15='Rating Factors'!$A$33,'Rating Factors'!$C$33,IF(N15='Rating Factors'!$A$34,'Rating Factors'!$C$34,IF(N15='Rating Factors'!$A$35,'Rating Factors'!$C$35,IF(N15='Rating Factors'!$A$36,'Rating Factors'!$C$36,"NA")))))</f>
        <v>0.8</v>
      </c>
      <c r="P15" s="94" t="str">
        <f>IF($Q15&gt;='Rating Factors'!$F$41,'Rating Factors'!$D$40,IF($Q15&gt;='Rating Factors'!$F$42,'Rating Factors'!$D$41,IF($Q15&gt;='Rating Factors'!$F$43,'Rating Factors'!$D$42,IF($Q15&gt;='Rating Factors'!$F$44,'Rating Factors'!$D$43,IF($Q15&lt;'Rating Factors'!$F$44,'Rating Factors'!$D$44,"NA")))))</f>
        <v>Medium</v>
      </c>
      <c r="Q15" s="94">
        <f t="shared" si="1"/>
        <v>12.8</v>
      </c>
      <c r="R15" s="96" t="s">
        <v>185</v>
      </c>
      <c r="S15" s="97" t="s">
        <v>248</v>
      </c>
      <c r="T15" s="97" t="s">
        <v>203</v>
      </c>
      <c r="U15" s="103" t="s">
        <v>307</v>
      </c>
    </row>
    <row r="16" spans="1:21" s="4" customFormat="1" ht="150">
      <c r="A16" s="91">
        <v>10</v>
      </c>
      <c r="B16" s="93" t="s">
        <v>212</v>
      </c>
      <c r="C16" s="95" t="s">
        <v>249</v>
      </c>
      <c r="D16" s="95" t="s">
        <v>250</v>
      </c>
      <c r="E16" s="95" t="s">
        <v>251</v>
      </c>
      <c r="F16" s="97" t="s">
        <v>252</v>
      </c>
      <c r="G16" s="94" t="s">
        <v>41</v>
      </c>
      <c r="H16" s="94">
        <f>IF($G16='[1]Rating Factors'!$A$9,'[1]Rating Factors'!$A$10,IF($G16='[1]Rating Factors'!$A$12,'[1]Rating Factors'!$A$13,IF($G16='[1]Rating Factors'!$A$15,'[1]Rating Factors'!$A$16,IF($G16='[1]Rating Factors'!$A$17,'[1]Rating Factors'!$A$18,IF($G16='[1]Rating Factors'!$A$19,'[1]Rating Factors'!$A$20,"NA")))))</f>
        <v>5</v>
      </c>
      <c r="I16" s="94" t="s">
        <v>13</v>
      </c>
      <c r="J16" s="100">
        <f>IF($I16='[1]Rating Factors'!$A$24,'[1]Rating Factors'!$C$24,IF($I16='[1]Rating Factors'!$A$25,'[1]Rating Factors'!$C$25,IF($I16='[1]Rating Factors'!$A$26,'[1]Rating Factors'!$C$26,IF($I16='[1]Rating Factors'!$A$27,'[1]Rating Factors'!$C$27,IF($I16='[1]Rating Factors'!$A$28,'[1]Rating Factors'!$C$28,"NA")))))</f>
        <v>4</v>
      </c>
      <c r="K16" s="94" t="str">
        <f>IF(L16&gt;='[1]Rating Factors'!$C$41,'[1]Rating Factors'!$A$40,IF(L16&gt;='[1]Rating Factors'!$C$42,'[1]Rating Factors'!$A$41,IF(L16&gt;='[1]Rating Factors'!$C$43,'[1]Rating Factors'!$A$42,IF(L16&gt;='[1]Rating Factors'!$C$44,'[1]Rating Factors'!$A$43,IF(L16&lt;'[1]Rating Factors'!$C$44,'[1]Rating Factors'!$A$44,0)))))</f>
        <v>Maximum</v>
      </c>
      <c r="L16" s="94">
        <f t="shared" si="0"/>
        <v>20</v>
      </c>
      <c r="M16" s="97" t="s">
        <v>253</v>
      </c>
      <c r="N16" s="94" t="s">
        <v>46</v>
      </c>
      <c r="O16" s="101">
        <f>IF(N16='Rating Factors'!$A$32,'Rating Factors'!$C$32,IF(N16='Rating Factors'!$A$33,'Rating Factors'!$C$33,IF(N16='Rating Factors'!$A$34,'Rating Factors'!$C$34,IF(N16='Rating Factors'!$A$35,'Rating Factors'!$C$35,IF(N16='Rating Factors'!$A$36,'Rating Factors'!$C$36,"NA")))))</f>
        <v>0.65</v>
      </c>
      <c r="P16" s="94" t="str">
        <f>IF($Q16&gt;='Rating Factors'!$F$41,'Rating Factors'!$D$40,IF($Q16&gt;='Rating Factors'!$F$42,'Rating Factors'!$D$41,IF($Q16&gt;='Rating Factors'!$F$43,'Rating Factors'!$D$42,IF($Q16&gt;='Rating Factors'!$F$44,'Rating Factors'!$D$43,IF($Q16&lt;'Rating Factors'!$F$44,'Rating Factors'!$D$44,"NA")))))</f>
        <v>Medium</v>
      </c>
      <c r="Q16" s="94">
        <f t="shared" si="1"/>
        <v>13</v>
      </c>
      <c r="R16" s="96" t="s">
        <v>185</v>
      </c>
      <c r="S16" s="97" t="s">
        <v>254</v>
      </c>
      <c r="T16" s="97" t="s">
        <v>255</v>
      </c>
      <c r="U16" s="103" t="s">
        <v>307</v>
      </c>
    </row>
    <row r="17" spans="1:21" s="4" customFormat="1" ht="74.25" customHeight="1">
      <c r="A17" s="91">
        <v>11</v>
      </c>
      <c r="B17" s="93" t="s">
        <v>212</v>
      </c>
      <c r="C17" s="95" t="s">
        <v>292</v>
      </c>
      <c r="D17" s="95" t="s">
        <v>314</v>
      </c>
      <c r="E17" s="95" t="s">
        <v>315</v>
      </c>
      <c r="F17" s="97" t="s">
        <v>316</v>
      </c>
      <c r="G17" s="94" t="s">
        <v>41</v>
      </c>
      <c r="H17" s="94">
        <f>IF($G17='[1]Rating Factors'!$A$9,'[1]Rating Factors'!$A$10,IF($G17='[1]Rating Factors'!$A$12,'[1]Rating Factors'!$A$13,IF($G17='[1]Rating Factors'!$A$15,'[1]Rating Factors'!$A$16,IF($G17='[1]Rating Factors'!$A$17,'[1]Rating Factors'!$A$18,IF($G17='[1]Rating Factors'!$A$19,'[1]Rating Factors'!$A$20,"NA")))))</f>
        <v>5</v>
      </c>
      <c r="I17" s="94" t="s">
        <v>63</v>
      </c>
      <c r="J17" s="100">
        <f>IF($I17='[1]Rating Factors'!$A$24,'[1]Rating Factors'!$C$24,IF($I17='[1]Rating Factors'!$A$25,'[1]Rating Factors'!$C$25,IF($I17='[1]Rating Factors'!$A$26,'[1]Rating Factors'!$C$26,IF($I17='[1]Rating Factors'!$A$27,'[1]Rating Factors'!$C$27,IF($I17='[1]Rating Factors'!$A$28,'[1]Rating Factors'!$C$28,"NA")))))</f>
        <v>5</v>
      </c>
      <c r="K17" s="94" t="str">
        <f>IF(L17&gt;='[1]Rating Factors'!$C$41,'[1]Rating Factors'!$A$40,IF(L17&gt;='[1]Rating Factors'!$C$42,'[1]Rating Factors'!$A$41,IF(L17&gt;='[1]Rating Factors'!$C$43,'[1]Rating Factors'!$A$42,IF(L17&gt;='[1]Rating Factors'!$C$44,'[1]Rating Factors'!$A$43,IF(L17&lt;'[1]Rating Factors'!$C$44,'[1]Rating Factors'!$A$44,0)))))</f>
        <v>Maximum</v>
      </c>
      <c r="L17" s="94">
        <f t="shared" si="0"/>
        <v>25</v>
      </c>
      <c r="M17" s="97" t="s">
        <v>317</v>
      </c>
      <c r="N17" s="94" t="s">
        <v>46</v>
      </c>
      <c r="O17" s="101">
        <f>IF(N17='Rating Factors'!$A$32,'Rating Factors'!$C$32,IF(N17='Rating Factors'!$A$33,'Rating Factors'!$C$33,IF(N17='Rating Factors'!$A$34,'Rating Factors'!$C$34,IF(N17='Rating Factors'!$A$35,'Rating Factors'!$C$35,IF(N17='Rating Factors'!$A$36,'Rating Factors'!$C$36,"NA")))))</f>
        <v>0.65</v>
      </c>
      <c r="P17" s="94" t="str">
        <f>IF($Q17&gt;='Rating Factors'!$F$41,'Rating Factors'!$D$40,IF($Q17&gt;='Rating Factors'!$F$42,'Rating Factors'!$D$41,IF($Q17&gt;='Rating Factors'!$F$43,'Rating Factors'!$D$42,IF($Q17&gt;='Rating Factors'!$F$44,'Rating Factors'!$D$43,IF($Q17&lt;'Rating Factors'!$F$44,'Rating Factors'!$D$44,"NA")))))</f>
        <v>High</v>
      </c>
      <c r="Q17" s="94">
        <f t="shared" si="1"/>
        <v>16.25</v>
      </c>
      <c r="R17" s="96" t="s">
        <v>185</v>
      </c>
      <c r="S17" s="97" t="s">
        <v>318</v>
      </c>
      <c r="T17" s="97" t="s">
        <v>319</v>
      </c>
      <c r="U17" s="103" t="s">
        <v>307</v>
      </c>
    </row>
    <row r="18" spans="1:21" s="4" customFormat="1" ht="225">
      <c r="A18" s="91">
        <v>12</v>
      </c>
      <c r="B18" s="93" t="s">
        <v>212</v>
      </c>
      <c r="C18" s="95" t="s">
        <v>320</v>
      </c>
      <c r="D18" s="99" t="s">
        <v>321</v>
      </c>
      <c r="E18" s="99" t="s">
        <v>322</v>
      </c>
      <c r="F18" s="99" t="s">
        <v>323</v>
      </c>
      <c r="G18" s="94" t="s">
        <v>41</v>
      </c>
      <c r="H18" s="94">
        <f>IF($G18='[1]Rating Factors'!$A$9,'[1]Rating Factors'!$A$10,IF($G18='[1]Rating Factors'!$A$12,'[1]Rating Factors'!$A$13,IF($G18='[1]Rating Factors'!$A$15,'[1]Rating Factors'!$A$16,IF($G18='[1]Rating Factors'!$A$17,'[1]Rating Factors'!$A$18,IF($G18='[1]Rating Factors'!$A$19,'[1]Rating Factors'!$A$20,"NA")))))</f>
        <v>5</v>
      </c>
      <c r="I18" s="94" t="s">
        <v>63</v>
      </c>
      <c r="J18" s="100">
        <f>IF($I18='[1]Rating Factors'!$A$24,'[1]Rating Factors'!$C$24,IF($I18='[1]Rating Factors'!$A$25,'[1]Rating Factors'!$C$25,IF($I18='[1]Rating Factors'!$A$26,'[1]Rating Factors'!$C$26,IF($I18='[1]Rating Factors'!$A$27,'[1]Rating Factors'!$C$27,IF($I18='[1]Rating Factors'!$A$28,'[1]Rating Factors'!$C$28,"NA")))))</f>
        <v>5</v>
      </c>
      <c r="K18" s="94" t="str">
        <f>IF(L18&gt;='[1]Rating Factors'!$C$41,'[1]Rating Factors'!$A$40,IF(L18&gt;='[1]Rating Factors'!$C$42,'[1]Rating Factors'!$A$41,IF(L18&gt;='[1]Rating Factors'!$C$43,'[1]Rating Factors'!$A$42,IF(L18&gt;='[1]Rating Factors'!$C$44,'[1]Rating Factors'!$A$43,IF(L18&lt;'[1]Rating Factors'!$C$44,'[1]Rating Factors'!$A$44,0)))))</f>
        <v>Maximum</v>
      </c>
      <c r="L18" s="94">
        <f t="shared" si="0"/>
        <v>25</v>
      </c>
      <c r="M18" s="97" t="s">
        <v>324</v>
      </c>
      <c r="N18" s="94" t="s">
        <v>48</v>
      </c>
      <c r="O18" s="101">
        <f>IF(N18='Rating Factors'!$A$32,'Rating Factors'!$C$32,IF(N18='Rating Factors'!$A$33,'Rating Factors'!$C$33,IF(N18='Rating Factors'!$A$34,'Rating Factors'!$C$34,IF(N18='Rating Factors'!$A$35,'Rating Factors'!$C$35,IF(N18='Rating Factors'!$A$36,'Rating Factors'!$C$36,"NA")))))</f>
        <v>0.8</v>
      </c>
      <c r="P18" s="94" t="str">
        <f>IF($Q18&gt;='Rating Factors'!$F$41,'Rating Factors'!$D$40,IF($Q18&gt;='Rating Factors'!$F$42,'Rating Factors'!$D$41,IF($Q18&gt;='Rating Factors'!$F$43,'Rating Factors'!$D$42,IF($Q18&gt;='Rating Factors'!$F$44,'Rating Factors'!$D$43,IF($Q18&lt;'Rating Factors'!$F$44,'Rating Factors'!$D$44,"NA")))))</f>
        <v>Maximum</v>
      </c>
      <c r="Q18" s="94">
        <f t="shared" si="1"/>
        <v>20</v>
      </c>
      <c r="R18" s="96" t="s">
        <v>185</v>
      </c>
      <c r="S18" s="97" t="s">
        <v>325</v>
      </c>
      <c r="T18" s="97" t="s">
        <v>255</v>
      </c>
      <c r="U18" s="103" t="s">
        <v>307</v>
      </c>
    </row>
    <row r="19" spans="1:21" s="4" customFormat="1" ht="255">
      <c r="A19" s="91">
        <v>13</v>
      </c>
      <c r="B19" s="95" t="s">
        <v>313</v>
      </c>
      <c r="C19" s="95" t="s">
        <v>326</v>
      </c>
      <c r="D19" s="99" t="s">
        <v>327</v>
      </c>
      <c r="E19" s="99" t="s">
        <v>328</v>
      </c>
      <c r="F19" s="99" t="s">
        <v>329</v>
      </c>
      <c r="G19" s="94" t="s">
        <v>62</v>
      </c>
      <c r="H19" s="94">
        <f>IF($G19='[1]Rating Factors'!$A$9,'[1]Rating Factors'!$A$10,IF($G19='[1]Rating Factors'!$A$12,'[1]Rating Factors'!$A$13,IF($G19='[1]Rating Factors'!$A$15,'[1]Rating Factors'!$A$16,IF($G19='[1]Rating Factors'!$A$17,'[1]Rating Factors'!$A$18,IF($G19='[1]Rating Factors'!$A$19,'[1]Rating Factors'!$A$20,"NA")))))</f>
        <v>4</v>
      </c>
      <c r="I19" s="94" t="s">
        <v>13</v>
      </c>
      <c r="J19" s="100">
        <f>IF($I19='[1]Rating Factors'!$A$24,'[1]Rating Factors'!$C$24,IF($I19='[1]Rating Factors'!$A$25,'[1]Rating Factors'!$C$25,IF($I19='[1]Rating Factors'!$A$26,'[1]Rating Factors'!$C$26,IF($I19='[1]Rating Factors'!$A$27,'[1]Rating Factors'!$C$27,IF($I19='[1]Rating Factors'!$A$28,'[1]Rating Factors'!$C$28,"NA")))))</f>
        <v>4</v>
      </c>
      <c r="K19" s="94" t="str">
        <f>IF(L19&gt;='[1]Rating Factors'!$C$41,'[1]Rating Factors'!$A$40,IF(L19&gt;='[1]Rating Factors'!$C$42,'[1]Rating Factors'!$A$41,IF(L19&gt;='[1]Rating Factors'!$C$43,'[1]Rating Factors'!$A$42,IF(L19&gt;='[1]Rating Factors'!$C$44,'[1]Rating Factors'!$A$43,IF(L19&lt;'[1]Rating Factors'!$C$44,'[1]Rating Factors'!$A$44,0)))))</f>
        <v>High</v>
      </c>
      <c r="L19" s="94">
        <f t="shared" si="0"/>
        <v>16</v>
      </c>
      <c r="M19" s="97" t="s">
        <v>330</v>
      </c>
      <c r="N19" s="94" t="s">
        <v>46</v>
      </c>
      <c r="O19" s="101">
        <f>IF(N19='Rating Factors'!$A$32,'Rating Factors'!$C$32,IF(N19='Rating Factors'!$A$33,'Rating Factors'!$C$33,IF(N19='Rating Factors'!$A$34,'Rating Factors'!$C$34,IF(N19='Rating Factors'!$A$35,'Rating Factors'!$C$35,IF(N19='Rating Factors'!$A$36,'Rating Factors'!$C$36,"NA")))))</f>
        <v>0.65</v>
      </c>
      <c r="P19" s="94" t="str">
        <f>IF($Q19&gt;='Rating Factors'!$F$41,'Rating Factors'!$D$40,IF($Q19&gt;='Rating Factors'!$F$42,'Rating Factors'!$D$41,IF($Q19&gt;='Rating Factors'!$F$43,'Rating Factors'!$D$42,IF($Q19&gt;='Rating Factors'!$F$44,'Rating Factors'!$D$43,IF($Q19&lt;'Rating Factors'!$F$44,'Rating Factors'!$D$44,"NA")))))</f>
        <v>Medium</v>
      </c>
      <c r="Q19" s="94">
        <f t="shared" si="1"/>
        <v>10.4</v>
      </c>
      <c r="R19" s="96" t="s">
        <v>185</v>
      </c>
      <c r="S19" s="97" t="s">
        <v>616</v>
      </c>
      <c r="T19" s="97" t="s">
        <v>718</v>
      </c>
      <c r="U19" s="103" t="s">
        <v>307</v>
      </c>
    </row>
    <row r="20" ht="12.75">
      <c r="M20" s="144"/>
    </row>
    <row r="21" ht="12.75">
      <c r="M21" s="82"/>
    </row>
    <row r="22" ht="12.75">
      <c r="M22" s="82"/>
    </row>
    <row r="23" spans="3:21" ht="12.75">
      <c r="C23" s="11" t="s">
        <v>55</v>
      </c>
      <c r="D23" s="4"/>
      <c r="E23" s="4"/>
      <c r="F23" s="4"/>
      <c r="J23" s="3"/>
      <c r="M23" s="82"/>
      <c r="U23" s="3"/>
    </row>
    <row r="24" spans="3:21" ht="26.25">
      <c r="C24" s="11" t="s">
        <v>0</v>
      </c>
      <c r="D24" s="11" t="s">
        <v>1</v>
      </c>
      <c r="E24" s="11" t="s">
        <v>4</v>
      </c>
      <c r="F24" s="11"/>
      <c r="J24" s="3"/>
      <c r="M24" s="82"/>
      <c r="U24" s="3"/>
    </row>
    <row r="25" spans="3:21" ht="12.75">
      <c r="C25" s="5" t="s">
        <v>35</v>
      </c>
      <c r="D25" s="5" t="s">
        <v>35</v>
      </c>
      <c r="E25" s="5" t="s">
        <v>35</v>
      </c>
      <c r="F25" s="80"/>
      <c r="J25" s="3"/>
      <c r="M25" s="82"/>
      <c r="U25" s="3"/>
    </row>
    <row r="26" spans="3:21" ht="12.75">
      <c r="C26" s="5" t="s">
        <v>41</v>
      </c>
      <c r="D26" s="5" t="s">
        <v>63</v>
      </c>
      <c r="E26" s="5" t="str">
        <f>'Rating Factors'!A32</f>
        <v>Very good</v>
      </c>
      <c r="F26" s="80"/>
      <c r="J26" s="3"/>
      <c r="M26" s="82"/>
      <c r="U26" s="3"/>
    </row>
    <row r="27" spans="3:21" ht="12.75">
      <c r="C27" s="5" t="s">
        <v>62</v>
      </c>
      <c r="D27" s="5" t="str">
        <f>'Rating Factors'!A25</f>
        <v>Likely</v>
      </c>
      <c r="E27" s="5" t="str">
        <f>'Rating Factors'!A33</f>
        <v>Good</v>
      </c>
      <c r="F27" s="80"/>
      <c r="J27" s="3"/>
      <c r="M27" s="82"/>
      <c r="U27" s="3"/>
    </row>
    <row r="28" spans="3:21" ht="12.75">
      <c r="C28" s="5" t="s">
        <v>12</v>
      </c>
      <c r="D28" s="5" t="s">
        <v>12</v>
      </c>
      <c r="E28" s="5" t="str">
        <f>'Rating Factors'!A34</f>
        <v>Satisfactory</v>
      </c>
      <c r="F28" s="80"/>
      <c r="J28" s="3"/>
      <c r="M28" s="82"/>
      <c r="U28" s="3"/>
    </row>
    <row r="29" spans="3:21" ht="12.75">
      <c r="C29" s="5" t="s">
        <v>11</v>
      </c>
      <c r="D29" s="5" t="str">
        <f>'Rating Factors'!A27</f>
        <v>Unlikely</v>
      </c>
      <c r="E29" s="5" t="str">
        <f>'Rating Factors'!A35</f>
        <v>Weak</v>
      </c>
      <c r="F29" s="80"/>
      <c r="J29" s="3"/>
      <c r="M29" s="82"/>
      <c r="U29" s="3"/>
    </row>
    <row r="30" spans="3:21" ht="12.75">
      <c r="C30" s="5" t="s">
        <v>54</v>
      </c>
      <c r="D30" s="5" t="str">
        <f>'Rating Factors'!A28</f>
        <v>Rare</v>
      </c>
      <c r="E30" s="5" t="str">
        <f>'Rating Factors'!A36</f>
        <v>Unsatisfactory</v>
      </c>
      <c r="F30" s="80"/>
      <c r="J30" s="3"/>
      <c r="M30" s="82"/>
      <c r="U30" s="3"/>
    </row>
    <row r="31" spans="3:21" ht="12.75">
      <c r="C31" s="4"/>
      <c r="D31" s="4"/>
      <c r="E31" s="4"/>
      <c r="F31" s="4"/>
      <c r="J31" s="3"/>
      <c r="M31" s="82"/>
      <c r="U31" s="3"/>
    </row>
    <row r="32" ht="12.75">
      <c r="M32" s="82"/>
    </row>
    <row r="33" ht="12.75">
      <c r="M33" s="82"/>
    </row>
    <row r="34" ht="12.75">
      <c r="M34" s="82"/>
    </row>
    <row r="35" ht="12.75">
      <c r="M35" s="82"/>
    </row>
    <row r="36" ht="12.75">
      <c r="M36" s="82"/>
    </row>
    <row r="37" ht="12.75">
      <c r="M37" s="82"/>
    </row>
    <row r="38" ht="12.75">
      <c r="M38" s="82"/>
    </row>
    <row r="39" ht="12.75">
      <c r="M39" s="82"/>
    </row>
    <row r="40" ht="12.75">
      <c r="M40" s="82"/>
    </row>
    <row r="41" ht="12.75">
      <c r="M41" s="82"/>
    </row>
    <row r="42" ht="12.75">
      <c r="M42" s="82"/>
    </row>
    <row r="43" ht="12.75">
      <c r="M43" s="82"/>
    </row>
    <row r="44" ht="12.75">
      <c r="M44" s="82"/>
    </row>
    <row r="45" ht="12.75">
      <c r="M45" s="82"/>
    </row>
    <row r="46" ht="12.75">
      <c r="M46" s="82"/>
    </row>
    <row r="47" ht="12.75">
      <c r="M47" s="82"/>
    </row>
    <row r="48" ht="12.75">
      <c r="M48" s="82"/>
    </row>
    <row r="49" ht="12.75">
      <c r="M49" s="82"/>
    </row>
    <row r="50" ht="12.75">
      <c r="M50" s="82"/>
    </row>
    <row r="51" ht="12.75">
      <c r="M51" s="82"/>
    </row>
    <row r="52" ht="12.75">
      <c r="M52" s="82"/>
    </row>
    <row r="53" ht="12.75">
      <c r="M53" s="82"/>
    </row>
    <row r="54" ht="12.75">
      <c r="M54" s="82"/>
    </row>
    <row r="55" ht="12.75">
      <c r="M55" s="82"/>
    </row>
    <row r="56" ht="12.75">
      <c r="M56" s="82"/>
    </row>
    <row r="57" ht="12.75">
      <c r="M57" s="82"/>
    </row>
    <row r="58" ht="12.75">
      <c r="M58" s="82"/>
    </row>
    <row r="59" ht="12.75">
      <c r="M59" s="82"/>
    </row>
    <row r="60" ht="12.75">
      <c r="M60" s="82"/>
    </row>
    <row r="61" ht="12.75">
      <c r="M61" s="82"/>
    </row>
    <row r="62" ht="12.75">
      <c r="M62" s="82"/>
    </row>
    <row r="63" ht="12.75">
      <c r="M63" s="82"/>
    </row>
    <row r="64" ht="12.75">
      <c r="M64" s="82"/>
    </row>
    <row r="65" ht="12.75">
      <c r="M65" s="82"/>
    </row>
    <row r="66" ht="12.75">
      <c r="M66" s="82"/>
    </row>
    <row r="67" ht="12.75">
      <c r="M67" s="82"/>
    </row>
    <row r="68" ht="12.75">
      <c r="M68" s="82"/>
    </row>
    <row r="69" ht="12.75">
      <c r="M69" s="82"/>
    </row>
    <row r="70" ht="12.75">
      <c r="M70" s="82"/>
    </row>
    <row r="71" ht="12.75">
      <c r="M71" s="82"/>
    </row>
    <row r="72" ht="12.75">
      <c r="M72" s="82"/>
    </row>
    <row r="73" ht="12.75">
      <c r="M73" s="82"/>
    </row>
    <row r="74" ht="12.75">
      <c r="M74" s="82"/>
    </row>
    <row r="75" ht="12.75">
      <c r="M75" s="82"/>
    </row>
    <row r="76" ht="12.75">
      <c r="M76" s="82"/>
    </row>
    <row r="77" ht="12.75">
      <c r="M77" s="82"/>
    </row>
    <row r="78" ht="12.75">
      <c r="M78" s="82"/>
    </row>
    <row r="79" ht="12.75">
      <c r="M79" s="82"/>
    </row>
    <row r="80" ht="12.75">
      <c r="M80" s="82"/>
    </row>
    <row r="81" ht="12.75">
      <c r="M81" s="82"/>
    </row>
    <row r="82" ht="12.75">
      <c r="M82" s="82"/>
    </row>
    <row r="83" ht="12.75">
      <c r="M83" s="82"/>
    </row>
    <row r="84" ht="12.75">
      <c r="M84" s="82"/>
    </row>
    <row r="85" ht="12.75">
      <c r="M85" s="82"/>
    </row>
  </sheetData>
  <sheetProtection/>
  <dataValidations count="3">
    <dataValidation type="list" allowBlank="1" showInputMessage="1" showErrorMessage="1" sqref="G7:G19">
      <formula1>$C$25:$C$30</formula1>
    </dataValidation>
    <dataValidation type="list" allowBlank="1" showInputMessage="1" showErrorMessage="1" sqref="I7:I19">
      <formula1>$D$25:$D$30</formula1>
    </dataValidation>
    <dataValidation type="list" allowBlank="1" showInputMessage="1" showErrorMessage="1" sqref="N7:N19">
      <formula1>$E$25:$E$30</formula1>
    </dataValidation>
  </dataValidations>
  <printOptions/>
  <pageMargins left="0.3937007874015748" right="0.3937007874015748" top="0.3937007874015748" bottom="0.3937007874015748" header="0.1968503937007874" footer="0.1968503937007874"/>
  <pageSetup horizontalDpi="600" verticalDpi="600" orientation="landscape" paperSize="9" scale="43" r:id="rId1"/>
  <headerFooter alignWithMargins="0">
    <oddFooter>&amp;L&amp;F&amp;CPage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Xikombiso Sibisi</cp:lastModifiedBy>
  <cp:lastPrinted>2020-01-23T14:44:23Z</cp:lastPrinted>
  <dcterms:created xsi:type="dcterms:W3CDTF">2007-01-12T10:09:40Z</dcterms:created>
  <dcterms:modified xsi:type="dcterms:W3CDTF">2021-05-25T07:05:31Z</dcterms:modified>
  <cp:category/>
  <cp:version/>
  <cp:contentType/>
  <cp:contentStatus/>
</cp:coreProperties>
</file>